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RESOLUCIOON 688 Y 825\2021\TERCER TRIMESTRE\"/>
    </mc:Choice>
  </mc:AlternateContent>
  <bookViews>
    <workbookView xWindow="0" yWindow="0" windowWidth="20490" windowHeight="7275" tabRatio="926" firstSheet="18" activeTab="32"/>
  </bookViews>
  <sheets>
    <sheet name="Alcala" sheetId="1" r:id="rId1"/>
    <sheet name="Andalucia" sheetId="34" r:id="rId2"/>
    <sheet name="Ansermanuevo" sheetId="35" r:id="rId3"/>
    <sheet name="Argelia" sheetId="36" r:id="rId4"/>
    <sheet name="Bolivar" sheetId="37" r:id="rId5"/>
    <sheet name="Bugalagrande" sheetId="38" r:id="rId6"/>
    <sheet name="Caicedonia" sheetId="39" r:id="rId7"/>
    <sheet name="Candelaria" sheetId="40" r:id="rId8"/>
    <sheet name="Dagua" sheetId="41" r:id="rId9"/>
    <sheet name="El Aguila" sheetId="42" r:id="rId10"/>
    <sheet name="El Cairo" sheetId="43" r:id="rId11"/>
    <sheet name="El Cerrito" sheetId="44" r:id="rId12"/>
    <sheet name="El Dovio" sheetId="45" r:id="rId13"/>
    <sheet name="Florida" sheetId="46" r:id="rId14"/>
    <sheet name="Ginebra" sheetId="47" r:id="rId15"/>
    <sheet name="Guacari" sheetId="48" r:id="rId16"/>
    <sheet name="Jamundi" sheetId="49" r:id="rId17"/>
    <sheet name="La Cumbre" sheetId="50" r:id="rId18"/>
    <sheet name="La Union" sheetId="51" r:id="rId19"/>
    <sheet name="La Victoria" sheetId="52" r:id="rId20"/>
    <sheet name="Obando" sheetId="53" r:id="rId21"/>
    <sheet name="Pradera" sheetId="54" r:id="rId22"/>
    <sheet name="Restrepo" sheetId="55" r:id="rId23"/>
    <sheet name="Riofrio" sheetId="56" r:id="rId24"/>
    <sheet name="Roldanillo" sheetId="57" r:id="rId25"/>
    <sheet name="San Pedro" sheetId="58" r:id="rId26"/>
    <sheet name="Sevilla" sheetId="59" r:id="rId27"/>
    <sheet name="Toro" sheetId="60" r:id="rId28"/>
    <sheet name="Trujillo" sheetId="61" r:id="rId29"/>
    <sheet name="Ulloa" sheetId="62" r:id="rId30"/>
    <sheet name="Vijes" sheetId="63" r:id="rId31"/>
    <sheet name="Yotoco" sheetId="64" r:id="rId32"/>
    <sheet name="Zarzal" sheetId="65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xlnm.Print_Titles" localSheetId="0">Alcala!$A:$A</definedName>
    <definedName name="_xlnm.Print_Titles" localSheetId="1">Andalucia!$A:$A</definedName>
    <definedName name="_xlnm.Print_Titles" localSheetId="2">Ansermanuevo!$A:$A</definedName>
    <definedName name="_xlnm.Print_Titles" localSheetId="3">Argelia!$A:$A</definedName>
    <definedName name="_xlnm.Print_Titles" localSheetId="4">Bolivar!$A:$A</definedName>
    <definedName name="_xlnm.Print_Titles" localSheetId="5">Bugalagrande!$A:$A</definedName>
    <definedName name="_xlnm.Print_Titles" localSheetId="6">Caicedonia!$A:$A</definedName>
    <definedName name="_xlnm.Print_Titles" localSheetId="7">Candelaria!$A:$A</definedName>
    <definedName name="_xlnm.Print_Titles" localSheetId="8">Dagua!$A:$A</definedName>
    <definedName name="_xlnm.Print_Titles" localSheetId="9">'El Aguila'!$A:$A</definedName>
    <definedName name="_xlnm.Print_Titles" localSheetId="10">'El Cairo'!$A:$A</definedName>
    <definedName name="_xlnm.Print_Titles" localSheetId="11">'El Cerrito'!$A:$A</definedName>
    <definedName name="_xlnm.Print_Titles" localSheetId="12">'El Dovio'!$A:$A</definedName>
    <definedName name="_xlnm.Print_Titles" localSheetId="13">Florida!$A:$A</definedName>
    <definedName name="_xlnm.Print_Titles" localSheetId="14">Ginebra!$A:$A</definedName>
    <definedName name="_xlnm.Print_Titles" localSheetId="15">Guacari!$A:$A</definedName>
    <definedName name="_xlnm.Print_Titles" localSheetId="16">Jamundi!$A:$A</definedName>
    <definedName name="_xlnm.Print_Titles" localSheetId="17">'La Cumbre'!$A:$A</definedName>
    <definedName name="_xlnm.Print_Titles" localSheetId="18">'La Union'!$A:$A</definedName>
    <definedName name="_xlnm.Print_Titles" localSheetId="19">'La Victoria'!$A:$A</definedName>
    <definedName name="_xlnm.Print_Titles" localSheetId="20">Obando!$A:$A</definedName>
    <definedName name="_xlnm.Print_Titles" localSheetId="21">Pradera!$A:$A</definedName>
    <definedName name="_xlnm.Print_Titles" localSheetId="22">Restrepo!$A:$A</definedName>
    <definedName name="_xlnm.Print_Titles" localSheetId="23">Riofrio!$A:$A</definedName>
    <definedName name="_xlnm.Print_Titles" localSheetId="24">Roldanillo!$A:$A</definedName>
    <definedName name="_xlnm.Print_Titles" localSheetId="25">'San Pedro'!$A:$A</definedName>
    <definedName name="_xlnm.Print_Titles" localSheetId="26">Sevilla!$A:$A</definedName>
    <definedName name="_xlnm.Print_Titles" localSheetId="27">Toro!$A:$A</definedName>
    <definedName name="_xlnm.Print_Titles" localSheetId="28">Trujillo!$A:$A</definedName>
    <definedName name="_xlnm.Print_Titles" localSheetId="29">Ulloa!$A:$A</definedName>
    <definedName name="_xlnm.Print_Titles" localSheetId="30">Vijes!$A:$A</definedName>
    <definedName name="_xlnm.Print_Titles" localSheetId="31">Yotoco!$A:$A</definedName>
    <definedName name="_xlnm.Print_Titles" localSheetId="32">Zarzal!$A:$A</definedName>
  </definedNames>
  <calcPr calcId="162913"/>
</workbook>
</file>

<file path=xl/calcChain.xml><?xml version="1.0" encoding="utf-8"?>
<calcChain xmlns="http://schemas.openxmlformats.org/spreadsheetml/2006/main">
  <c r="G36" i="65" l="1"/>
  <c r="F36" i="65"/>
  <c r="E36" i="65"/>
  <c r="D36" i="65"/>
  <c r="C36" i="65"/>
  <c r="B36" i="65"/>
  <c r="G35" i="65"/>
  <c r="F35" i="65"/>
  <c r="E35" i="65"/>
  <c r="D35" i="65"/>
  <c r="C35" i="65"/>
  <c r="B35" i="65"/>
  <c r="G33" i="65"/>
  <c r="F33" i="65"/>
  <c r="E33" i="65"/>
  <c r="D33" i="65"/>
  <c r="C33" i="65"/>
  <c r="B33" i="65"/>
  <c r="G32" i="65"/>
  <c r="F32" i="65"/>
  <c r="E32" i="65"/>
  <c r="D32" i="65"/>
  <c r="C32" i="65"/>
  <c r="B32" i="65"/>
  <c r="G30" i="65"/>
  <c r="F30" i="65"/>
  <c r="E30" i="65"/>
  <c r="D30" i="65"/>
  <c r="C30" i="65"/>
  <c r="B30" i="65"/>
  <c r="G29" i="65"/>
  <c r="F29" i="65"/>
  <c r="E29" i="65"/>
  <c r="D29" i="65"/>
  <c r="C29" i="65"/>
  <c r="B29" i="65"/>
  <c r="G27" i="65"/>
  <c r="F27" i="65"/>
  <c r="E27" i="65"/>
  <c r="D27" i="65"/>
  <c r="C27" i="65"/>
  <c r="B27" i="65"/>
  <c r="G26" i="65"/>
  <c r="F26" i="65"/>
  <c r="E26" i="65"/>
  <c r="D26" i="65"/>
  <c r="C26" i="65"/>
  <c r="B26" i="65"/>
  <c r="G24" i="65"/>
  <c r="F24" i="65"/>
  <c r="E24" i="65"/>
  <c r="D24" i="65"/>
  <c r="C24" i="65"/>
  <c r="B24" i="65"/>
  <c r="G23" i="65"/>
  <c r="F23" i="65"/>
  <c r="E23" i="65"/>
  <c r="D23" i="65"/>
  <c r="C23" i="65"/>
  <c r="B23" i="65"/>
  <c r="G21" i="65"/>
  <c r="F21" i="65"/>
  <c r="E21" i="65"/>
  <c r="D21" i="65"/>
  <c r="C21" i="65"/>
  <c r="B21" i="65"/>
  <c r="G20" i="65"/>
  <c r="F20" i="65"/>
  <c r="E20" i="65"/>
  <c r="D20" i="65"/>
  <c r="C20" i="65"/>
  <c r="B20" i="65"/>
  <c r="G18" i="65"/>
  <c r="F18" i="65"/>
  <c r="E18" i="65"/>
  <c r="D18" i="65"/>
  <c r="C18" i="65"/>
  <c r="B18" i="65"/>
  <c r="G17" i="65"/>
  <c r="F17" i="65"/>
  <c r="E17" i="65"/>
  <c r="D17" i="65"/>
  <c r="C17" i="65"/>
  <c r="B17" i="65"/>
  <c r="G16" i="65"/>
  <c r="F16" i="65"/>
  <c r="E16" i="65"/>
  <c r="D16" i="65"/>
  <c r="C16" i="65"/>
  <c r="B16" i="65"/>
  <c r="G14" i="65"/>
  <c r="F14" i="65"/>
  <c r="E14" i="65"/>
  <c r="D14" i="65"/>
  <c r="C14" i="65"/>
  <c r="B14" i="65"/>
  <c r="G13" i="65"/>
  <c r="F13" i="65"/>
  <c r="E13" i="65"/>
  <c r="D13" i="65"/>
  <c r="C13" i="65"/>
  <c r="B13" i="65"/>
  <c r="G12" i="65"/>
  <c r="F12" i="65"/>
  <c r="E12" i="65"/>
  <c r="D12" i="65"/>
  <c r="C12" i="65"/>
  <c r="B12" i="65"/>
  <c r="G10" i="65"/>
  <c r="F10" i="65"/>
  <c r="E10" i="65"/>
  <c r="D10" i="65"/>
  <c r="C10" i="65"/>
  <c r="B10" i="65"/>
  <c r="G9" i="65"/>
  <c r="F9" i="65"/>
  <c r="E9" i="65"/>
  <c r="D9" i="65"/>
  <c r="C9" i="65"/>
  <c r="B9" i="65"/>
  <c r="G8" i="65"/>
  <c r="F8" i="65"/>
  <c r="E8" i="65"/>
  <c r="D8" i="65"/>
  <c r="C8" i="65"/>
  <c r="B8" i="65"/>
  <c r="G36" i="64"/>
  <c r="F36" i="64"/>
  <c r="E36" i="64"/>
  <c r="D36" i="64"/>
  <c r="C36" i="64"/>
  <c r="B36" i="64"/>
  <c r="G35" i="64"/>
  <c r="F35" i="64"/>
  <c r="E35" i="64"/>
  <c r="D35" i="64"/>
  <c r="C35" i="64"/>
  <c r="B35" i="64"/>
  <c r="G33" i="64"/>
  <c r="F33" i="64"/>
  <c r="E33" i="64"/>
  <c r="D33" i="64"/>
  <c r="C33" i="64"/>
  <c r="B33" i="64"/>
  <c r="G32" i="64"/>
  <c r="F32" i="64"/>
  <c r="E32" i="64"/>
  <c r="D32" i="64"/>
  <c r="C32" i="64"/>
  <c r="B32" i="64"/>
  <c r="G30" i="64"/>
  <c r="F30" i="64"/>
  <c r="E30" i="64"/>
  <c r="D30" i="64"/>
  <c r="C30" i="64"/>
  <c r="B30" i="64"/>
  <c r="G29" i="64"/>
  <c r="F29" i="64"/>
  <c r="E29" i="64"/>
  <c r="D29" i="64"/>
  <c r="C29" i="64"/>
  <c r="B29" i="64"/>
  <c r="G27" i="64"/>
  <c r="F27" i="64"/>
  <c r="E27" i="64"/>
  <c r="D27" i="64"/>
  <c r="C27" i="64"/>
  <c r="B27" i="64"/>
  <c r="G26" i="64"/>
  <c r="F26" i="64"/>
  <c r="E26" i="64"/>
  <c r="D26" i="64"/>
  <c r="C26" i="64"/>
  <c r="B26" i="64"/>
  <c r="G24" i="64"/>
  <c r="F24" i="64"/>
  <c r="E24" i="64"/>
  <c r="D24" i="64"/>
  <c r="C24" i="64"/>
  <c r="B24" i="64"/>
  <c r="G23" i="64"/>
  <c r="F23" i="64"/>
  <c r="E23" i="64"/>
  <c r="D23" i="64"/>
  <c r="C23" i="64"/>
  <c r="B23" i="64"/>
  <c r="G21" i="64"/>
  <c r="F21" i="64"/>
  <c r="E21" i="64"/>
  <c r="D21" i="64"/>
  <c r="C21" i="64"/>
  <c r="B21" i="64"/>
  <c r="G20" i="64"/>
  <c r="F20" i="64"/>
  <c r="E20" i="64"/>
  <c r="D20" i="64"/>
  <c r="C20" i="64"/>
  <c r="B20" i="64"/>
  <c r="G18" i="64"/>
  <c r="F18" i="64"/>
  <c r="E18" i="64"/>
  <c r="D18" i="64"/>
  <c r="C18" i="64"/>
  <c r="B18" i="64"/>
  <c r="G17" i="64"/>
  <c r="F17" i="64"/>
  <c r="E17" i="64"/>
  <c r="D17" i="64"/>
  <c r="C17" i="64"/>
  <c r="B17" i="64"/>
  <c r="G16" i="64"/>
  <c r="F16" i="64"/>
  <c r="E16" i="64"/>
  <c r="D16" i="64"/>
  <c r="C16" i="64"/>
  <c r="B16" i="64"/>
  <c r="G14" i="64"/>
  <c r="F14" i="64"/>
  <c r="E14" i="64"/>
  <c r="D14" i="64"/>
  <c r="C14" i="64"/>
  <c r="B14" i="64"/>
  <c r="G13" i="64"/>
  <c r="F13" i="64"/>
  <c r="E13" i="64"/>
  <c r="D13" i="64"/>
  <c r="C13" i="64"/>
  <c r="B13" i="64"/>
  <c r="G12" i="64"/>
  <c r="F12" i="64"/>
  <c r="E12" i="64"/>
  <c r="D12" i="64"/>
  <c r="C12" i="64"/>
  <c r="B12" i="64"/>
  <c r="G10" i="64"/>
  <c r="F10" i="64"/>
  <c r="E10" i="64"/>
  <c r="D10" i="64"/>
  <c r="C10" i="64"/>
  <c r="B10" i="64"/>
  <c r="G9" i="64"/>
  <c r="F9" i="64"/>
  <c r="E9" i="64"/>
  <c r="D9" i="64"/>
  <c r="C9" i="64"/>
  <c r="B9" i="64"/>
  <c r="G8" i="64"/>
  <c r="F8" i="64"/>
  <c r="E8" i="64"/>
  <c r="D8" i="64"/>
  <c r="C8" i="64"/>
  <c r="B8" i="64"/>
  <c r="G36" i="63"/>
  <c r="F36" i="63"/>
  <c r="E36" i="63"/>
  <c r="D36" i="63"/>
  <c r="C36" i="63"/>
  <c r="B36" i="63"/>
  <c r="G35" i="63"/>
  <c r="F35" i="63"/>
  <c r="E35" i="63"/>
  <c r="D35" i="63"/>
  <c r="C35" i="63"/>
  <c r="B35" i="63"/>
  <c r="G33" i="63"/>
  <c r="F33" i="63"/>
  <c r="E33" i="63"/>
  <c r="D33" i="63"/>
  <c r="C33" i="63"/>
  <c r="B33" i="63"/>
  <c r="G32" i="63"/>
  <c r="F32" i="63"/>
  <c r="E32" i="63"/>
  <c r="D32" i="63"/>
  <c r="C32" i="63"/>
  <c r="B32" i="63"/>
  <c r="G30" i="63"/>
  <c r="F30" i="63"/>
  <c r="E30" i="63"/>
  <c r="D30" i="63"/>
  <c r="C30" i="63"/>
  <c r="B30" i="63"/>
  <c r="G29" i="63"/>
  <c r="F29" i="63"/>
  <c r="E29" i="63"/>
  <c r="D29" i="63"/>
  <c r="C29" i="63"/>
  <c r="B29" i="63"/>
  <c r="G27" i="63"/>
  <c r="F27" i="63"/>
  <c r="E27" i="63"/>
  <c r="D27" i="63"/>
  <c r="C27" i="63"/>
  <c r="B27" i="63"/>
  <c r="G26" i="63"/>
  <c r="F26" i="63"/>
  <c r="E26" i="63"/>
  <c r="D26" i="63"/>
  <c r="C26" i="63"/>
  <c r="B26" i="63"/>
  <c r="G24" i="63"/>
  <c r="F24" i="63"/>
  <c r="E24" i="63"/>
  <c r="D24" i="63"/>
  <c r="C24" i="63"/>
  <c r="B24" i="63"/>
  <c r="G23" i="63"/>
  <c r="F23" i="63"/>
  <c r="E23" i="63"/>
  <c r="D23" i="63"/>
  <c r="C23" i="63"/>
  <c r="B23" i="63"/>
  <c r="G21" i="63"/>
  <c r="F21" i="63"/>
  <c r="E21" i="63"/>
  <c r="D21" i="63"/>
  <c r="C21" i="63"/>
  <c r="B21" i="63"/>
  <c r="G20" i="63"/>
  <c r="F20" i="63"/>
  <c r="E20" i="63"/>
  <c r="D20" i="63"/>
  <c r="C20" i="63"/>
  <c r="B20" i="63"/>
  <c r="G18" i="63"/>
  <c r="F18" i="63"/>
  <c r="E18" i="63"/>
  <c r="D18" i="63"/>
  <c r="C18" i="63"/>
  <c r="B18" i="63"/>
  <c r="G17" i="63"/>
  <c r="F17" i="63"/>
  <c r="E17" i="63"/>
  <c r="D17" i="63"/>
  <c r="C17" i="63"/>
  <c r="B17" i="63"/>
  <c r="G16" i="63"/>
  <c r="F16" i="63"/>
  <c r="E16" i="63"/>
  <c r="D16" i="63"/>
  <c r="C16" i="63"/>
  <c r="B16" i="63"/>
  <c r="G14" i="63"/>
  <c r="F14" i="63"/>
  <c r="E14" i="63"/>
  <c r="D14" i="63"/>
  <c r="C14" i="63"/>
  <c r="B14" i="63"/>
  <c r="G13" i="63"/>
  <c r="F13" i="63"/>
  <c r="E13" i="63"/>
  <c r="D13" i="63"/>
  <c r="C13" i="63"/>
  <c r="B13" i="63"/>
  <c r="G12" i="63"/>
  <c r="F12" i="63"/>
  <c r="E12" i="63"/>
  <c r="D12" i="63"/>
  <c r="C12" i="63"/>
  <c r="B12" i="63"/>
  <c r="G10" i="63"/>
  <c r="F10" i="63"/>
  <c r="E10" i="63"/>
  <c r="D10" i="63"/>
  <c r="C10" i="63"/>
  <c r="B10" i="63"/>
  <c r="G9" i="63"/>
  <c r="F9" i="63"/>
  <c r="E9" i="63"/>
  <c r="D9" i="63"/>
  <c r="C9" i="63"/>
  <c r="B9" i="63"/>
  <c r="G8" i="63"/>
  <c r="F8" i="63"/>
  <c r="E8" i="63"/>
  <c r="D8" i="63"/>
  <c r="C8" i="63"/>
  <c r="B8" i="63"/>
  <c r="G36" i="62"/>
  <c r="F36" i="62"/>
  <c r="E36" i="62"/>
  <c r="D36" i="62"/>
  <c r="C36" i="62"/>
  <c r="B36" i="62"/>
  <c r="G35" i="62"/>
  <c r="F35" i="62"/>
  <c r="E35" i="62"/>
  <c r="D35" i="62"/>
  <c r="C35" i="62"/>
  <c r="B35" i="62"/>
  <c r="G33" i="62"/>
  <c r="F33" i="62"/>
  <c r="E33" i="62"/>
  <c r="D33" i="62"/>
  <c r="C33" i="62"/>
  <c r="B33" i="62"/>
  <c r="G32" i="62"/>
  <c r="F32" i="62"/>
  <c r="E32" i="62"/>
  <c r="D32" i="62"/>
  <c r="C32" i="62"/>
  <c r="B32" i="62"/>
  <c r="G30" i="62"/>
  <c r="F30" i="62"/>
  <c r="E30" i="62"/>
  <c r="D30" i="62"/>
  <c r="C30" i="62"/>
  <c r="B30" i="62"/>
  <c r="G29" i="62"/>
  <c r="F29" i="62"/>
  <c r="E29" i="62"/>
  <c r="D29" i="62"/>
  <c r="C29" i="62"/>
  <c r="B29" i="62"/>
  <c r="G27" i="62"/>
  <c r="F27" i="62"/>
  <c r="E27" i="62"/>
  <c r="D27" i="62"/>
  <c r="C27" i="62"/>
  <c r="B27" i="62"/>
  <c r="G26" i="62"/>
  <c r="F26" i="62"/>
  <c r="E26" i="62"/>
  <c r="D26" i="62"/>
  <c r="C26" i="62"/>
  <c r="B26" i="62"/>
  <c r="G24" i="62"/>
  <c r="F24" i="62"/>
  <c r="E24" i="62"/>
  <c r="D24" i="62"/>
  <c r="C24" i="62"/>
  <c r="B24" i="62"/>
  <c r="G23" i="62"/>
  <c r="F23" i="62"/>
  <c r="E23" i="62"/>
  <c r="D23" i="62"/>
  <c r="C23" i="62"/>
  <c r="B23" i="62"/>
  <c r="G21" i="62"/>
  <c r="F21" i="62"/>
  <c r="E21" i="62"/>
  <c r="D21" i="62"/>
  <c r="C21" i="62"/>
  <c r="B21" i="62"/>
  <c r="G20" i="62"/>
  <c r="F20" i="62"/>
  <c r="E20" i="62"/>
  <c r="D20" i="62"/>
  <c r="C20" i="62"/>
  <c r="B20" i="62"/>
  <c r="G18" i="62"/>
  <c r="F18" i="62"/>
  <c r="E18" i="62"/>
  <c r="D18" i="62"/>
  <c r="C18" i="62"/>
  <c r="B18" i="62"/>
  <c r="G17" i="62"/>
  <c r="F17" i="62"/>
  <c r="E17" i="62"/>
  <c r="D17" i="62"/>
  <c r="C17" i="62"/>
  <c r="B17" i="62"/>
  <c r="G16" i="62"/>
  <c r="F16" i="62"/>
  <c r="E16" i="62"/>
  <c r="D16" i="62"/>
  <c r="C16" i="62"/>
  <c r="B16" i="62"/>
  <c r="G14" i="62"/>
  <c r="F14" i="62"/>
  <c r="E14" i="62"/>
  <c r="D14" i="62"/>
  <c r="C14" i="62"/>
  <c r="B14" i="62"/>
  <c r="G13" i="62"/>
  <c r="F13" i="62"/>
  <c r="E13" i="62"/>
  <c r="D13" i="62"/>
  <c r="C13" i="62"/>
  <c r="B13" i="62"/>
  <c r="G12" i="62"/>
  <c r="F12" i="62"/>
  <c r="E12" i="62"/>
  <c r="D12" i="62"/>
  <c r="C12" i="62"/>
  <c r="B12" i="62"/>
  <c r="G10" i="62"/>
  <c r="F10" i="62"/>
  <c r="E10" i="62"/>
  <c r="D10" i="62"/>
  <c r="C10" i="62"/>
  <c r="B10" i="62"/>
  <c r="G9" i="62"/>
  <c r="F9" i="62"/>
  <c r="E9" i="62"/>
  <c r="D9" i="62"/>
  <c r="C9" i="62"/>
  <c r="B9" i="62"/>
  <c r="G8" i="62"/>
  <c r="F8" i="62"/>
  <c r="E8" i="62"/>
  <c r="D8" i="62"/>
  <c r="C8" i="62"/>
  <c r="B8" i="62"/>
  <c r="G36" i="61"/>
  <c r="F36" i="61"/>
  <c r="E36" i="61"/>
  <c r="D36" i="61"/>
  <c r="C36" i="61"/>
  <c r="B36" i="61"/>
  <c r="G35" i="61"/>
  <c r="F35" i="61"/>
  <c r="E35" i="61"/>
  <c r="D35" i="61"/>
  <c r="C35" i="61"/>
  <c r="B35" i="61"/>
  <c r="G33" i="61"/>
  <c r="F33" i="61"/>
  <c r="E33" i="61"/>
  <c r="D33" i="61"/>
  <c r="C33" i="61"/>
  <c r="B33" i="61"/>
  <c r="G32" i="61"/>
  <c r="F32" i="61"/>
  <c r="E32" i="61"/>
  <c r="D32" i="61"/>
  <c r="C32" i="61"/>
  <c r="B32" i="61"/>
  <c r="G30" i="61"/>
  <c r="F30" i="61"/>
  <c r="E30" i="61"/>
  <c r="D30" i="61"/>
  <c r="C30" i="61"/>
  <c r="B30" i="61"/>
  <c r="G29" i="61"/>
  <c r="F29" i="61"/>
  <c r="E29" i="61"/>
  <c r="D29" i="61"/>
  <c r="C29" i="61"/>
  <c r="B29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4" i="61"/>
  <c r="F24" i="61"/>
  <c r="E24" i="61"/>
  <c r="D24" i="61"/>
  <c r="C24" i="61"/>
  <c r="B24" i="61"/>
  <c r="G23" i="61"/>
  <c r="F23" i="61"/>
  <c r="E23" i="61"/>
  <c r="D23" i="61"/>
  <c r="C23" i="61"/>
  <c r="B23" i="61"/>
  <c r="G21" i="61"/>
  <c r="F21" i="61"/>
  <c r="E21" i="61"/>
  <c r="D21" i="61"/>
  <c r="C21" i="61"/>
  <c r="B21" i="61"/>
  <c r="G20" i="61"/>
  <c r="F20" i="61"/>
  <c r="E20" i="61"/>
  <c r="D20" i="61"/>
  <c r="C20" i="61"/>
  <c r="B20" i="61"/>
  <c r="G18" i="61"/>
  <c r="F18" i="61"/>
  <c r="E18" i="61"/>
  <c r="D18" i="61"/>
  <c r="C18" i="61"/>
  <c r="B18" i="61"/>
  <c r="G17" i="61"/>
  <c r="F17" i="61"/>
  <c r="E17" i="61"/>
  <c r="D17" i="61"/>
  <c r="C17" i="61"/>
  <c r="B17" i="61"/>
  <c r="G16" i="61"/>
  <c r="F16" i="61"/>
  <c r="E16" i="61"/>
  <c r="D16" i="61"/>
  <c r="C16" i="61"/>
  <c r="B16" i="61"/>
  <c r="G14" i="61"/>
  <c r="F14" i="61"/>
  <c r="E14" i="61"/>
  <c r="D14" i="61"/>
  <c r="C14" i="61"/>
  <c r="B14" i="61"/>
  <c r="G13" i="61"/>
  <c r="F13" i="61"/>
  <c r="E13" i="61"/>
  <c r="D13" i="61"/>
  <c r="C13" i="61"/>
  <c r="B13" i="61"/>
  <c r="G12" i="61"/>
  <c r="F12" i="61"/>
  <c r="E12" i="61"/>
  <c r="D12" i="61"/>
  <c r="C12" i="61"/>
  <c r="B12" i="61"/>
  <c r="G10" i="61"/>
  <c r="F10" i="61"/>
  <c r="E10" i="61"/>
  <c r="D10" i="61"/>
  <c r="C10" i="61"/>
  <c r="B10" i="61"/>
  <c r="G9" i="61"/>
  <c r="F9" i="61"/>
  <c r="E9" i="61"/>
  <c r="D9" i="61"/>
  <c r="C9" i="61"/>
  <c r="B9" i="61"/>
  <c r="G8" i="61"/>
  <c r="F8" i="61"/>
  <c r="E8" i="61"/>
  <c r="D8" i="61"/>
  <c r="C8" i="61"/>
  <c r="B8" i="61"/>
  <c r="G36" i="60"/>
  <c r="F36" i="60"/>
  <c r="E36" i="60"/>
  <c r="D36" i="60"/>
  <c r="C36" i="60"/>
  <c r="B36" i="60"/>
  <c r="G35" i="60"/>
  <c r="F35" i="60"/>
  <c r="E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7" i="60"/>
  <c r="F27" i="60"/>
  <c r="E27" i="60"/>
  <c r="D27" i="60"/>
  <c r="C27" i="60"/>
  <c r="B27" i="60"/>
  <c r="G26" i="60"/>
  <c r="F26" i="60"/>
  <c r="E26" i="60"/>
  <c r="D26" i="60"/>
  <c r="C26" i="60"/>
  <c r="B26" i="60"/>
  <c r="G24" i="60"/>
  <c r="F24" i="60"/>
  <c r="E24" i="60"/>
  <c r="D24" i="60"/>
  <c r="C24" i="60"/>
  <c r="B24" i="60"/>
  <c r="G23" i="60"/>
  <c r="F23" i="60"/>
  <c r="E23" i="60"/>
  <c r="D23" i="60"/>
  <c r="C23" i="60"/>
  <c r="B23" i="60"/>
  <c r="G21" i="60"/>
  <c r="F21" i="60"/>
  <c r="E21" i="60"/>
  <c r="D21" i="60"/>
  <c r="C21" i="60"/>
  <c r="B21" i="60"/>
  <c r="G20" i="60"/>
  <c r="F20" i="60"/>
  <c r="E20" i="60"/>
  <c r="D20" i="60"/>
  <c r="C20" i="60"/>
  <c r="B20" i="60"/>
  <c r="G18" i="60"/>
  <c r="F18" i="60"/>
  <c r="E18" i="60"/>
  <c r="D18" i="60"/>
  <c r="C18" i="60"/>
  <c r="B18" i="60"/>
  <c r="G17" i="60"/>
  <c r="F17" i="60"/>
  <c r="E17" i="60"/>
  <c r="D17" i="60"/>
  <c r="C17" i="60"/>
  <c r="B17" i="60"/>
  <c r="G16" i="60"/>
  <c r="F16" i="60"/>
  <c r="E16" i="60"/>
  <c r="D16" i="60"/>
  <c r="C16" i="60"/>
  <c r="B16" i="60"/>
  <c r="G14" i="60"/>
  <c r="F14" i="60"/>
  <c r="E14" i="60"/>
  <c r="D14" i="60"/>
  <c r="C14" i="60"/>
  <c r="B14" i="60"/>
  <c r="G13" i="60"/>
  <c r="F13" i="60"/>
  <c r="E13" i="60"/>
  <c r="D13" i="60"/>
  <c r="C13" i="60"/>
  <c r="B13" i="60"/>
  <c r="G12" i="60"/>
  <c r="F12" i="60"/>
  <c r="E12" i="60"/>
  <c r="D12" i="60"/>
  <c r="C12" i="60"/>
  <c r="B12" i="60"/>
  <c r="G10" i="60"/>
  <c r="F10" i="60"/>
  <c r="E10" i="60"/>
  <c r="D10" i="60"/>
  <c r="C10" i="60"/>
  <c r="B10" i="60"/>
  <c r="G9" i="60"/>
  <c r="F9" i="60"/>
  <c r="E9" i="60"/>
  <c r="D9" i="60"/>
  <c r="C9" i="60"/>
  <c r="B9" i="60"/>
  <c r="G8" i="60"/>
  <c r="F8" i="60"/>
  <c r="E8" i="60"/>
  <c r="D8" i="60"/>
  <c r="C8" i="60"/>
  <c r="B8" i="60"/>
  <c r="G36" i="59"/>
  <c r="F36" i="59"/>
  <c r="E36" i="59"/>
  <c r="D36" i="59"/>
  <c r="C36" i="59"/>
  <c r="B36" i="59"/>
  <c r="G35" i="59"/>
  <c r="F35" i="59"/>
  <c r="E35" i="59"/>
  <c r="D35" i="59"/>
  <c r="C35" i="59"/>
  <c r="B35" i="59"/>
  <c r="G33" i="59"/>
  <c r="F33" i="59"/>
  <c r="E33" i="59"/>
  <c r="D33" i="59"/>
  <c r="C33" i="59"/>
  <c r="B33" i="59"/>
  <c r="G32" i="59"/>
  <c r="F32" i="59"/>
  <c r="E32" i="59"/>
  <c r="D32" i="59"/>
  <c r="C32" i="59"/>
  <c r="B32" i="59"/>
  <c r="G30" i="59"/>
  <c r="F30" i="59"/>
  <c r="E30" i="59"/>
  <c r="D30" i="59"/>
  <c r="C30" i="59"/>
  <c r="B30" i="59"/>
  <c r="G29" i="59"/>
  <c r="F29" i="59"/>
  <c r="E29" i="59"/>
  <c r="D29" i="59"/>
  <c r="C29" i="59"/>
  <c r="B29" i="59"/>
  <c r="G27" i="59"/>
  <c r="F27" i="59"/>
  <c r="E27" i="59"/>
  <c r="D27" i="59"/>
  <c r="C27" i="59"/>
  <c r="B27" i="59"/>
  <c r="G26" i="59"/>
  <c r="F26" i="59"/>
  <c r="E26" i="59"/>
  <c r="D26" i="59"/>
  <c r="C26" i="59"/>
  <c r="B26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1" i="59"/>
  <c r="F21" i="59"/>
  <c r="E21" i="59"/>
  <c r="D21" i="59"/>
  <c r="C21" i="59"/>
  <c r="B21" i="59"/>
  <c r="G20" i="59"/>
  <c r="F20" i="59"/>
  <c r="E20" i="59"/>
  <c r="D20" i="59"/>
  <c r="C20" i="59"/>
  <c r="B20" i="59"/>
  <c r="G18" i="59"/>
  <c r="F18" i="59"/>
  <c r="E18" i="59"/>
  <c r="D18" i="59"/>
  <c r="C18" i="59"/>
  <c r="B18" i="59"/>
  <c r="G17" i="59"/>
  <c r="F17" i="59"/>
  <c r="E17" i="59"/>
  <c r="D17" i="59"/>
  <c r="C17" i="59"/>
  <c r="B17" i="59"/>
  <c r="G16" i="59"/>
  <c r="F16" i="59"/>
  <c r="E16" i="59"/>
  <c r="D16" i="59"/>
  <c r="C16" i="59"/>
  <c r="B16" i="59"/>
  <c r="G14" i="59"/>
  <c r="F14" i="59"/>
  <c r="E14" i="59"/>
  <c r="D14" i="59"/>
  <c r="C14" i="59"/>
  <c r="B14" i="59"/>
  <c r="G13" i="59"/>
  <c r="F13" i="59"/>
  <c r="E13" i="59"/>
  <c r="D13" i="59"/>
  <c r="C13" i="59"/>
  <c r="B13" i="59"/>
  <c r="G12" i="59"/>
  <c r="F12" i="59"/>
  <c r="E12" i="59"/>
  <c r="D12" i="59"/>
  <c r="C12" i="59"/>
  <c r="B12" i="59"/>
  <c r="G10" i="59"/>
  <c r="F10" i="59"/>
  <c r="E10" i="59"/>
  <c r="D10" i="59"/>
  <c r="C10" i="59"/>
  <c r="B10" i="59"/>
  <c r="G9" i="59"/>
  <c r="F9" i="59"/>
  <c r="E9" i="59"/>
  <c r="D9" i="59"/>
  <c r="C9" i="59"/>
  <c r="B9" i="59"/>
  <c r="G8" i="59"/>
  <c r="F8" i="59"/>
  <c r="E8" i="59"/>
  <c r="D8" i="59"/>
  <c r="C8" i="59"/>
  <c r="B8" i="59"/>
  <c r="G36" i="58"/>
  <c r="F36" i="58"/>
  <c r="E36" i="58"/>
  <c r="D36" i="58"/>
  <c r="C36" i="58"/>
  <c r="B36" i="58"/>
  <c r="G35" i="58"/>
  <c r="F35" i="58"/>
  <c r="E35" i="58"/>
  <c r="D35" i="58"/>
  <c r="C35" i="58"/>
  <c r="B35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0" i="58"/>
  <c r="F30" i="58"/>
  <c r="E30" i="58"/>
  <c r="D30" i="58"/>
  <c r="C30" i="58"/>
  <c r="B30" i="58"/>
  <c r="G29" i="58"/>
  <c r="F29" i="58"/>
  <c r="E29" i="58"/>
  <c r="D29" i="58"/>
  <c r="C29" i="58"/>
  <c r="B29" i="58"/>
  <c r="G27" i="58"/>
  <c r="F27" i="58"/>
  <c r="E27" i="58"/>
  <c r="D27" i="58"/>
  <c r="C27" i="58"/>
  <c r="B27" i="58"/>
  <c r="G26" i="58"/>
  <c r="F26" i="58"/>
  <c r="E26" i="58"/>
  <c r="D26" i="58"/>
  <c r="C26" i="58"/>
  <c r="B26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1" i="58"/>
  <c r="F21" i="58"/>
  <c r="E21" i="58"/>
  <c r="D21" i="58"/>
  <c r="C21" i="58"/>
  <c r="B21" i="58"/>
  <c r="G20" i="58"/>
  <c r="F20" i="58"/>
  <c r="E20" i="58"/>
  <c r="D20" i="58"/>
  <c r="C20" i="58"/>
  <c r="B20" i="58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2" i="58"/>
  <c r="F12" i="58"/>
  <c r="E12" i="58"/>
  <c r="D12" i="58"/>
  <c r="C12" i="58"/>
  <c r="B12" i="58"/>
  <c r="G10" i="58"/>
  <c r="F10" i="58"/>
  <c r="E10" i="58"/>
  <c r="D10" i="58"/>
  <c r="C10" i="58"/>
  <c r="B10" i="58"/>
  <c r="G9" i="58"/>
  <c r="F9" i="58"/>
  <c r="E9" i="58"/>
  <c r="D9" i="58"/>
  <c r="C9" i="58"/>
  <c r="B9" i="58"/>
  <c r="G8" i="58"/>
  <c r="F8" i="58"/>
  <c r="E8" i="58"/>
  <c r="D8" i="58"/>
  <c r="C8" i="58"/>
  <c r="B8" i="58"/>
  <c r="G36" i="57"/>
  <c r="F36" i="57"/>
  <c r="E36" i="57"/>
  <c r="D36" i="57"/>
  <c r="C36" i="57"/>
  <c r="B36" i="57"/>
  <c r="G35" i="57"/>
  <c r="F35" i="57"/>
  <c r="E35" i="57"/>
  <c r="D35" i="57"/>
  <c r="C35" i="57"/>
  <c r="B35" i="57"/>
  <c r="G33" i="57"/>
  <c r="F33" i="57"/>
  <c r="E33" i="57"/>
  <c r="D33" i="57"/>
  <c r="C33" i="57"/>
  <c r="B33" i="57"/>
  <c r="G32" i="57"/>
  <c r="F32" i="57"/>
  <c r="E32" i="57"/>
  <c r="D32" i="57"/>
  <c r="C32" i="57"/>
  <c r="B32" i="57"/>
  <c r="G30" i="57"/>
  <c r="F30" i="57"/>
  <c r="E30" i="57"/>
  <c r="D30" i="57"/>
  <c r="C30" i="57"/>
  <c r="B30" i="57"/>
  <c r="G29" i="57"/>
  <c r="F29" i="57"/>
  <c r="E29" i="57"/>
  <c r="D29" i="57"/>
  <c r="C29" i="57"/>
  <c r="B29" i="57"/>
  <c r="G27" i="57"/>
  <c r="F27" i="57"/>
  <c r="E27" i="57"/>
  <c r="D27" i="57"/>
  <c r="C27" i="57"/>
  <c r="B27" i="57"/>
  <c r="G26" i="57"/>
  <c r="F26" i="57"/>
  <c r="E26" i="57"/>
  <c r="D26" i="57"/>
  <c r="C26" i="57"/>
  <c r="B26" i="57"/>
  <c r="G24" i="57"/>
  <c r="F24" i="57"/>
  <c r="E24" i="57"/>
  <c r="D24" i="57"/>
  <c r="C24" i="57"/>
  <c r="B24" i="57"/>
  <c r="G23" i="57"/>
  <c r="F23" i="57"/>
  <c r="E23" i="57"/>
  <c r="D23" i="57"/>
  <c r="C23" i="57"/>
  <c r="B23" i="57"/>
  <c r="G21" i="57"/>
  <c r="F21" i="57"/>
  <c r="E21" i="57"/>
  <c r="D21" i="57"/>
  <c r="C21" i="57"/>
  <c r="B21" i="57"/>
  <c r="G20" i="57"/>
  <c r="F20" i="57"/>
  <c r="E20" i="57"/>
  <c r="D20" i="57"/>
  <c r="C20" i="57"/>
  <c r="B20" i="57"/>
  <c r="G18" i="57"/>
  <c r="F18" i="57"/>
  <c r="E18" i="57"/>
  <c r="D18" i="57"/>
  <c r="C18" i="57"/>
  <c r="B18" i="57"/>
  <c r="G17" i="57"/>
  <c r="F17" i="57"/>
  <c r="E17" i="57"/>
  <c r="D17" i="57"/>
  <c r="C17" i="57"/>
  <c r="B17" i="57"/>
  <c r="G16" i="57"/>
  <c r="F16" i="57"/>
  <c r="E16" i="57"/>
  <c r="D16" i="57"/>
  <c r="C16" i="57"/>
  <c r="B16" i="57"/>
  <c r="G14" i="57"/>
  <c r="F14" i="57"/>
  <c r="E14" i="57"/>
  <c r="D14" i="57"/>
  <c r="C14" i="57"/>
  <c r="B14" i="57"/>
  <c r="G13" i="57"/>
  <c r="F13" i="57"/>
  <c r="E13" i="57"/>
  <c r="D13" i="57"/>
  <c r="C13" i="57"/>
  <c r="B13" i="57"/>
  <c r="G12" i="57"/>
  <c r="F12" i="57"/>
  <c r="E12" i="57"/>
  <c r="D12" i="57"/>
  <c r="C12" i="57"/>
  <c r="B12" i="57"/>
  <c r="G10" i="57"/>
  <c r="F10" i="57"/>
  <c r="E10" i="57"/>
  <c r="D10" i="57"/>
  <c r="C10" i="57"/>
  <c r="B10" i="57"/>
  <c r="G9" i="57"/>
  <c r="F9" i="57"/>
  <c r="E9" i="57"/>
  <c r="D9" i="57"/>
  <c r="C9" i="57"/>
  <c r="B9" i="57"/>
  <c r="G8" i="57"/>
  <c r="F8" i="57"/>
  <c r="E8" i="57"/>
  <c r="D8" i="57"/>
  <c r="C8" i="57"/>
  <c r="B8" i="57"/>
  <c r="G36" i="56"/>
  <c r="F36" i="56"/>
  <c r="E36" i="56"/>
  <c r="D36" i="56"/>
  <c r="C36" i="56"/>
  <c r="B36" i="56"/>
  <c r="G35" i="56"/>
  <c r="F35" i="56"/>
  <c r="E35" i="56"/>
  <c r="D35" i="56"/>
  <c r="C35" i="56"/>
  <c r="B35" i="56"/>
  <c r="G33" i="56"/>
  <c r="F33" i="56"/>
  <c r="E33" i="56"/>
  <c r="D33" i="56"/>
  <c r="C33" i="56"/>
  <c r="B33" i="56"/>
  <c r="G32" i="56"/>
  <c r="F32" i="56"/>
  <c r="E32" i="56"/>
  <c r="D32" i="56"/>
  <c r="C32" i="56"/>
  <c r="B32" i="56"/>
  <c r="G30" i="56"/>
  <c r="F30" i="56"/>
  <c r="E30" i="56"/>
  <c r="D30" i="56"/>
  <c r="C30" i="56"/>
  <c r="B30" i="56"/>
  <c r="G29" i="56"/>
  <c r="F29" i="56"/>
  <c r="E29" i="56"/>
  <c r="D29" i="56"/>
  <c r="C29" i="56"/>
  <c r="B29" i="56"/>
  <c r="G27" i="56"/>
  <c r="F27" i="56"/>
  <c r="E27" i="56"/>
  <c r="D27" i="56"/>
  <c r="C27" i="56"/>
  <c r="B27" i="56"/>
  <c r="G26" i="56"/>
  <c r="F26" i="56"/>
  <c r="E26" i="56"/>
  <c r="D26" i="56"/>
  <c r="C26" i="56"/>
  <c r="B26" i="56"/>
  <c r="G24" i="56"/>
  <c r="F24" i="56"/>
  <c r="E24" i="56"/>
  <c r="D24" i="56"/>
  <c r="C24" i="56"/>
  <c r="B24" i="56"/>
  <c r="G23" i="56"/>
  <c r="F23" i="56"/>
  <c r="E23" i="56"/>
  <c r="D23" i="56"/>
  <c r="C23" i="56"/>
  <c r="B23" i="56"/>
  <c r="G21" i="56"/>
  <c r="F21" i="56"/>
  <c r="E21" i="56"/>
  <c r="D21" i="56"/>
  <c r="C21" i="56"/>
  <c r="B21" i="56"/>
  <c r="G20" i="56"/>
  <c r="F20" i="56"/>
  <c r="E20" i="56"/>
  <c r="D20" i="56"/>
  <c r="C20" i="56"/>
  <c r="B20" i="56"/>
  <c r="G18" i="56"/>
  <c r="F18" i="56"/>
  <c r="E18" i="56"/>
  <c r="D18" i="56"/>
  <c r="C18" i="56"/>
  <c r="B18" i="56"/>
  <c r="G17" i="56"/>
  <c r="F17" i="56"/>
  <c r="E17" i="56"/>
  <c r="D17" i="56"/>
  <c r="C17" i="56"/>
  <c r="B17" i="56"/>
  <c r="G16" i="56"/>
  <c r="F16" i="56"/>
  <c r="E16" i="56"/>
  <c r="D16" i="56"/>
  <c r="C16" i="56"/>
  <c r="B16" i="56"/>
  <c r="G14" i="56"/>
  <c r="F14" i="56"/>
  <c r="E14" i="56"/>
  <c r="D14" i="56"/>
  <c r="C14" i="56"/>
  <c r="B14" i="56"/>
  <c r="G13" i="56"/>
  <c r="F13" i="56"/>
  <c r="E13" i="56"/>
  <c r="D13" i="56"/>
  <c r="C13" i="56"/>
  <c r="B13" i="56"/>
  <c r="G12" i="56"/>
  <c r="F12" i="56"/>
  <c r="E12" i="56"/>
  <c r="D12" i="56"/>
  <c r="C12" i="56"/>
  <c r="B12" i="56"/>
  <c r="G10" i="56"/>
  <c r="F10" i="56"/>
  <c r="E10" i="56"/>
  <c r="D10" i="56"/>
  <c r="C10" i="56"/>
  <c r="B10" i="56"/>
  <c r="G9" i="56"/>
  <c r="F9" i="56"/>
  <c r="E9" i="56"/>
  <c r="D9" i="56"/>
  <c r="C9" i="56"/>
  <c r="B9" i="56"/>
  <c r="G8" i="56"/>
  <c r="F8" i="56"/>
  <c r="E8" i="56"/>
  <c r="D8" i="56"/>
  <c r="C8" i="56"/>
  <c r="B8" i="56"/>
  <c r="G36" i="55"/>
  <c r="F36" i="55"/>
  <c r="E36" i="55"/>
  <c r="D36" i="55"/>
  <c r="C36" i="55"/>
  <c r="B36" i="55"/>
  <c r="G35" i="55"/>
  <c r="F35" i="55"/>
  <c r="E35" i="55"/>
  <c r="D35" i="55"/>
  <c r="C35" i="55"/>
  <c r="B35" i="55"/>
  <c r="G33" i="55"/>
  <c r="F33" i="55"/>
  <c r="E33" i="55"/>
  <c r="D33" i="55"/>
  <c r="C33" i="55"/>
  <c r="B33" i="55"/>
  <c r="G32" i="55"/>
  <c r="F32" i="55"/>
  <c r="E32" i="55"/>
  <c r="D32" i="55"/>
  <c r="C32" i="55"/>
  <c r="B32" i="55"/>
  <c r="G30" i="55"/>
  <c r="F30" i="55"/>
  <c r="E30" i="55"/>
  <c r="D30" i="55"/>
  <c r="C30" i="55"/>
  <c r="B30" i="55"/>
  <c r="G29" i="55"/>
  <c r="F29" i="55"/>
  <c r="E29" i="55"/>
  <c r="D29" i="55"/>
  <c r="C29" i="55"/>
  <c r="B29" i="55"/>
  <c r="G27" i="55"/>
  <c r="F27" i="55"/>
  <c r="E27" i="55"/>
  <c r="D27" i="55"/>
  <c r="C27" i="55"/>
  <c r="B27" i="55"/>
  <c r="G26" i="55"/>
  <c r="F26" i="55"/>
  <c r="E26" i="55"/>
  <c r="D26" i="55"/>
  <c r="C26" i="55"/>
  <c r="B26" i="55"/>
  <c r="G24" i="55"/>
  <c r="F24" i="55"/>
  <c r="E24" i="55"/>
  <c r="D24" i="55"/>
  <c r="C24" i="55"/>
  <c r="B24" i="55"/>
  <c r="G23" i="55"/>
  <c r="F23" i="55"/>
  <c r="E23" i="55"/>
  <c r="D23" i="55"/>
  <c r="C23" i="55"/>
  <c r="B23" i="55"/>
  <c r="G21" i="55"/>
  <c r="F21" i="55"/>
  <c r="E21" i="55"/>
  <c r="D21" i="55"/>
  <c r="C21" i="55"/>
  <c r="B21" i="55"/>
  <c r="G20" i="55"/>
  <c r="F20" i="55"/>
  <c r="E20" i="55"/>
  <c r="D20" i="55"/>
  <c r="C20" i="55"/>
  <c r="B20" i="55"/>
  <c r="G18" i="55"/>
  <c r="F18" i="55"/>
  <c r="E18" i="55"/>
  <c r="D18" i="55"/>
  <c r="C18" i="55"/>
  <c r="B18" i="55"/>
  <c r="G17" i="55"/>
  <c r="F17" i="55"/>
  <c r="E17" i="55"/>
  <c r="D17" i="55"/>
  <c r="C17" i="55"/>
  <c r="B17" i="55"/>
  <c r="G16" i="55"/>
  <c r="F16" i="55"/>
  <c r="E16" i="55"/>
  <c r="D16" i="55"/>
  <c r="C16" i="55"/>
  <c r="B16" i="55"/>
  <c r="G14" i="55"/>
  <c r="F14" i="55"/>
  <c r="E14" i="55"/>
  <c r="D14" i="55"/>
  <c r="C14" i="55"/>
  <c r="B14" i="55"/>
  <c r="G13" i="55"/>
  <c r="F13" i="55"/>
  <c r="E13" i="55"/>
  <c r="D13" i="55"/>
  <c r="C13" i="55"/>
  <c r="B13" i="55"/>
  <c r="G12" i="55"/>
  <c r="F12" i="55"/>
  <c r="E12" i="55"/>
  <c r="D12" i="55"/>
  <c r="C12" i="55"/>
  <c r="B12" i="55"/>
  <c r="G10" i="55"/>
  <c r="F10" i="55"/>
  <c r="E10" i="55"/>
  <c r="D10" i="55"/>
  <c r="C10" i="55"/>
  <c r="B10" i="55"/>
  <c r="G9" i="55"/>
  <c r="F9" i="55"/>
  <c r="E9" i="55"/>
  <c r="D9" i="55"/>
  <c r="C9" i="55"/>
  <c r="B9" i="55"/>
  <c r="G8" i="55"/>
  <c r="F8" i="55"/>
  <c r="E8" i="55"/>
  <c r="D8" i="55"/>
  <c r="C8" i="55"/>
  <c r="B8" i="55"/>
  <c r="G36" i="54"/>
  <c r="F36" i="54"/>
  <c r="E36" i="54"/>
  <c r="D36" i="54"/>
  <c r="C36" i="54"/>
  <c r="B36" i="54"/>
  <c r="G35" i="54"/>
  <c r="F35" i="54"/>
  <c r="E35" i="54"/>
  <c r="D35" i="54"/>
  <c r="C35" i="54"/>
  <c r="B35" i="54"/>
  <c r="G33" i="54"/>
  <c r="F33" i="54"/>
  <c r="E33" i="54"/>
  <c r="D33" i="54"/>
  <c r="C33" i="54"/>
  <c r="B33" i="54"/>
  <c r="G32" i="54"/>
  <c r="F32" i="54"/>
  <c r="E32" i="54"/>
  <c r="D32" i="54"/>
  <c r="C32" i="54"/>
  <c r="B32" i="54"/>
  <c r="G30" i="54"/>
  <c r="F30" i="54"/>
  <c r="E30" i="54"/>
  <c r="D30" i="54"/>
  <c r="C30" i="54"/>
  <c r="B30" i="54"/>
  <c r="G29" i="54"/>
  <c r="F29" i="54"/>
  <c r="E29" i="54"/>
  <c r="D29" i="54"/>
  <c r="C29" i="54"/>
  <c r="B29" i="54"/>
  <c r="G27" i="54"/>
  <c r="F27" i="54"/>
  <c r="E27" i="54"/>
  <c r="D27" i="54"/>
  <c r="C27" i="54"/>
  <c r="B27" i="54"/>
  <c r="G26" i="54"/>
  <c r="F26" i="54"/>
  <c r="E26" i="54"/>
  <c r="D26" i="54"/>
  <c r="C26" i="54"/>
  <c r="B26" i="54"/>
  <c r="G24" i="54"/>
  <c r="F24" i="54"/>
  <c r="E24" i="54"/>
  <c r="D24" i="54"/>
  <c r="C24" i="54"/>
  <c r="B24" i="54"/>
  <c r="G23" i="54"/>
  <c r="F23" i="54"/>
  <c r="E23" i="54"/>
  <c r="D23" i="54"/>
  <c r="C23" i="54"/>
  <c r="B23" i="54"/>
  <c r="G21" i="54"/>
  <c r="F21" i="54"/>
  <c r="E21" i="54"/>
  <c r="D21" i="54"/>
  <c r="C21" i="54"/>
  <c r="B21" i="54"/>
  <c r="G20" i="54"/>
  <c r="F20" i="54"/>
  <c r="E20" i="54"/>
  <c r="D20" i="54"/>
  <c r="C20" i="54"/>
  <c r="B20" i="54"/>
  <c r="G18" i="54"/>
  <c r="F18" i="54"/>
  <c r="E18" i="54"/>
  <c r="D18" i="54"/>
  <c r="C18" i="54"/>
  <c r="B18" i="54"/>
  <c r="G17" i="54"/>
  <c r="F17" i="54"/>
  <c r="E17" i="54"/>
  <c r="D17" i="54"/>
  <c r="C17" i="54"/>
  <c r="B17" i="54"/>
  <c r="G16" i="54"/>
  <c r="F16" i="54"/>
  <c r="E16" i="54"/>
  <c r="D16" i="54"/>
  <c r="C16" i="54"/>
  <c r="B16" i="54"/>
  <c r="G14" i="54"/>
  <c r="F14" i="54"/>
  <c r="E14" i="54"/>
  <c r="D14" i="54"/>
  <c r="C14" i="54"/>
  <c r="B14" i="54"/>
  <c r="G13" i="54"/>
  <c r="F13" i="54"/>
  <c r="E13" i="54"/>
  <c r="D13" i="54"/>
  <c r="C13" i="54"/>
  <c r="B13" i="54"/>
  <c r="G12" i="54"/>
  <c r="F12" i="54"/>
  <c r="E12" i="54"/>
  <c r="D12" i="54"/>
  <c r="C12" i="54"/>
  <c r="B12" i="54"/>
  <c r="G10" i="54"/>
  <c r="F10" i="54"/>
  <c r="E10" i="54"/>
  <c r="D10" i="54"/>
  <c r="C10" i="54"/>
  <c r="B10" i="54"/>
  <c r="G9" i="54"/>
  <c r="F9" i="54"/>
  <c r="E9" i="54"/>
  <c r="D9" i="54"/>
  <c r="C9" i="54"/>
  <c r="B9" i="54"/>
  <c r="G8" i="54"/>
  <c r="F8" i="54"/>
  <c r="E8" i="54"/>
  <c r="D8" i="54"/>
  <c r="C8" i="54"/>
  <c r="B8" i="54"/>
  <c r="G36" i="53"/>
  <c r="F36" i="53"/>
  <c r="E36" i="53"/>
  <c r="D36" i="53"/>
  <c r="C36" i="53"/>
  <c r="B36" i="53"/>
  <c r="G35" i="53"/>
  <c r="F35" i="53"/>
  <c r="E35" i="53"/>
  <c r="D35" i="53"/>
  <c r="C35" i="53"/>
  <c r="B35" i="53"/>
  <c r="G33" i="53"/>
  <c r="F33" i="53"/>
  <c r="E33" i="53"/>
  <c r="D33" i="53"/>
  <c r="C33" i="53"/>
  <c r="B33" i="53"/>
  <c r="G32" i="53"/>
  <c r="F32" i="53"/>
  <c r="E32" i="53"/>
  <c r="D32" i="53"/>
  <c r="C32" i="53"/>
  <c r="B32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G27" i="53"/>
  <c r="F27" i="53"/>
  <c r="E27" i="53"/>
  <c r="D27" i="53"/>
  <c r="C27" i="53"/>
  <c r="B27" i="53"/>
  <c r="G26" i="53"/>
  <c r="F26" i="53"/>
  <c r="E26" i="53"/>
  <c r="D26" i="53"/>
  <c r="C26" i="53"/>
  <c r="B26" i="53"/>
  <c r="G24" i="53"/>
  <c r="F24" i="53"/>
  <c r="E24" i="53"/>
  <c r="D24" i="53"/>
  <c r="C24" i="53"/>
  <c r="B24" i="53"/>
  <c r="G23" i="53"/>
  <c r="F23" i="53"/>
  <c r="E23" i="53"/>
  <c r="D23" i="53"/>
  <c r="C23" i="53"/>
  <c r="B23" i="53"/>
  <c r="G21" i="53"/>
  <c r="F21" i="53"/>
  <c r="E21" i="53"/>
  <c r="D21" i="53"/>
  <c r="C21" i="53"/>
  <c r="B21" i="53"/>
  <c r="G20" i="53"/>
  <c r="F20" i="53"/>
  <c r="E20" i="53"/>
  <c r="D20" i="53"/>
  <c r="C20" i="53"/>
  <c r="B20" i="53"/>
  <c r="G18" i="53"/>
  <c r="F18" i="53"/>
  <c r="E18" i="53"/>
  <c r="D18" i="53"/>
  <c r="C18" i="53"/>
  <c r="B18" i="53"/>
  <c r="G17" i="53"/>
  <c r="F17" i="53"/>
  <c r="E17" i="53"/>
  <c r="D17" i="53"/>
  <c r="C17" i="53"/>
  <c r="B17" i="53"/>
  <c r="G16" i="53"/>
  <c r="F16" i="53"/>
  <c r="E16" i="53"/>
  <c r="D16" i="53"/>
  <c r="C16" i="53"/>
  <c r="B16" i="53"/>
  <c r="G14" i="53"/>
  <c r="F14" i="53"/>
  <c r="E14" i="53"/>
  <c r="D14" i="53"/>
  <c r="C14" i="53"/>
  <c r="B14" i="53"/>
  <c r="G13" i="53"/>
  <c r="F13" i="53"/>
  <c r="E13" i="53"/>
  <c r="D13" i="53"/>
  <c r="C13" i="53"/>
  <c r="B13" i="53"/>
  <c r="G12" i="53"/>
  <c r="F12" i="53"/>
  <c r="E12" i="53"/>
  <c r="D12" i="53"/>
  <c r="C12" i="53"/>
  <c r="B12" i="53"/>
  <c r="G10" i="53"/>
  <c r="F10" i="53"/>
  <c r="E10" i="53"/>
  <c r="D10" i="53"/>
  <c r="C10" i="53"/>
  <c r="B10" i="53"/>
  <c r="G9" i="53"/>
  <c r="F9" i="53"/>
  <c r="E9" i="53"/>
  <c r="D9" i="53"/>
  <c r="C9" i="53"/>
  <c r="B9" i="53"/>
  <c r="G8" i="53"/>
  <c r="F8" i="53"/>
  <c r="E8" i="53"/>
  <c r="D8" i="53"/>
  <c r="C8" i="53"/>
  <c r="B8" i="53"/>
  <c r="G36" i="52"/>
  <c r="F36" i="52"/>
  <c r="E36" i="52"/>
  <c r="D36" i="52"/>
  <c r="C36" i="52"/>
  <c r="B36" i="52"/>
  <c r="G35" i="52"/>
  <c r="F35" i="52"/>
  <c r="E35" i="52"/>
  <c r="D35" i="52"/>
  <c r="C35" i="52"/>
  <c r="B35" i="52"/>
  <c r="G33" i="52"/>
  <c r="F33" i="52"/>
  <c r="E33" i="52"/>
  <c r="D33" i="52"/>
  <c r="C33" i="52"/>
  <c r="B33" i="52"/>
  <c r="G32" i="52"/>
  <c r="F32" i="52"/>
  <c r="E32" i="52"/>
  <c r="D32" i="52"/>
  <c r="C32" i="52"/>
  <c r="B32" i="52"/>
  <c r="G30" i="52"/>
  <c r="F30" i="52"/>
  <c r="E30" i="52"/>
  <c r="D30" i="52"/>
  <c r="C30" i="52"/>
  <c r="B30" i="52"/>
  <c r="G29" i="52"/>
  <c r="F29" i="52"/>
  <c r="E29" i="52"/>
  <c r="D29" i="52"/>
  <c r="C29" i="52"/>
  <c r="B29" i="52"/>
  <c r="G27" i="52"/>
  <c r="F27" i="52"/>
  <c r="E27" i="52"/>
  <c r="D27" i="52"/>
  <c r="C27" i="52"/>
  <c r="B27" i="52"/>
  <c r="G26" i="52"/>
  <c r="F26" i="52"/>
  <c r="E26" i="52"/>
  <c r="D26" i="52"/>
  <c r="C26" i="52"/>
  <c r="B26" i="52"/>
  <c r="G24" i="52"/>
  <c r="F24" i="52"/>
  <c r="E24" i="52"/>
  <c r="D24" i="52"/>
  <c r="C24" i="52"/>
  <c r="B24" i="52"/>
  <c r="G23" i="52"/>
  <c r="F23" i="52"/>
  <c r="E23" i="52"/>
  <c r="D23" i="52"/>
  <c r="C23" i="52"/>
  <c r="B23" i="52"/>
  <c r="G21" i="52"/>
  <c r="F21" i="52"/>
  <c r="E21" i="52"/>
  <c r="D21" i="52"/>
  <c r="C21" i="52"/>
  <c r="B21" i="52"/>
  <c r="G20" i="52"/>
  <c r="F20" i="52"/>
  <c r="E20" i="52"/>
  <c r="D20" i="52"/>
  <c r="C20" i="52"/>
  <c r="B20" i="52"/>
  <c r="G18" i="52"/>
  <c r="F18" i="52"/>
  <c r="E18" i="52"/>
  <c r="D18" i="52"/>
  <c r="C18" i="52"/>
  <c r="B18" i="52"/>
  <c r="G17" i="52"/>
  <c r="F17" i="52"/>
  <c r="E17" i="52"/>
  <c r="D17" i="52"/>
  <c r="C17" i="52"/>
  <c r="B17" i="52"/>
  <c r="G16" i="52"/>
  <c r="F16" i="52"/>
  <c r="E16" i="52"/>
  <c r="D16" i="52"/>
  <c r="C16" i="52"/>
  <c r="B16" i="52"/>
  <c r="G14" i="52"/>
  <c r="F14" i="52"/>
  <c r="E14" i="52"/>
  <c r="D14" i="52"/>
  <c r="C14" i="52"/>
  <c r="B14" i="52"/>
  <c r="G13" i="52"/>
  <c r="F13" i="52"/>
  <c r="E13" i="52"/>
  <c r="D13" i="52"/>
  <c r="C13" i="52"/>
  <c r="B13" i="52"/>
  <c r="G12" i="52"/>
  <c r="F12" i="52"/>
  <c r="E12" i="52"/>
  <c r="D12" i="52"/>
  <c r="C12" i="52"/>
  <c r="B12" i="52"/>
  <c r="G10" i="52"/>
  <c r="F10" i="52"/>
  <c r="E10" i="52"/>
  <c r="D10" i="52"/>
  <c r="C10" i="52"/>
  <c r="B10" i="52"/>
  <c r="G9" i="52"/>
  <c r="F9" i="52"/>
  <c r="E9" i="52"/>
  <c r="D9" i="52"/>
  <c r="C9" i="52"/>
  <c r="B9" i="52"/>
  <c r="G8" i="52"/>
  <c r="F8" i="52"/>
  <c r="E8" i="52"/>
  <c r="D8" i="52"/>
  <c r="C8" i="52"/>
  <c r="B8" i="52"/>
  <c r="G36" i="51"/>
  <c r="F36" i="51"/>
  <c r="E36" i="51"/>
  <c r="D36" i="51"/>
  <c r="C36" i="51"/>
  <c r="B36" i="51"/>
  <c r="G35" i="51"/>
  <c r="F35" i="51"/>
  <c r="E35" i="51"/>
  <c r="D35" i="51"/>
  <c r="C35" i="51"/>
  <c r="B35" i="51"/>
  <c r="G33" i="51"/>
  <c r="F33" i="51"/>
  <c r="E33" i="51"/>
  <c r="D33" i="51"/>
  <c r="C33" i="51"/>
  <c r="B33" i="51"/>
  <c r="G32" i="51"/>
  <c r="F32" i="51"/>
  <c r="E32" i="51"/>
  <c r="D32" i="51"/>
  <c r="C32" i="51"/>
  <c r="B32" i="51"/>
  <c r="G30" i="51"/>
  <c r="F30" i="51"/>
  <c r="E30" i="51"/>
  <c r="D30" i="51"/>
  <c r="C30" i="51"/>
  <c r="B30" i="51"/>
  <c r="G29" i="51"/>
  <c r="F29" i="51"/>
  <c r="E29" i="51"/>
  <c r="D29" i="51"/>
  <c r="C29" i="51"/>
  <c r="B29" i="51"/>
  <c r="G27" i="51"/>
  <c r="F27" i="51"/>
  <c r="E27" i="51"/>
  <c r="D27" i="51"/>
  <c r="C27" i="51"/>
  <c r="B27" i="51"/>
  <c r="G26" i="51"/>
  <c r="F26" i="51"/>
  <c r="E26" i="51"/>
  <c r="D26" i="51"/>
  <c r="C26" i="51"/>
  <c r="B26" i="51"/>
  <c r="G24" i="51"/>
  <c r="F24" i="51"/>
  <c r="E24" i="51"/>
  <c r="D24" i="51"/>
  <c r="C24" i="51"/>
  <c r="B24" i="51"/>
  <c r="G23" i="51"/>
  <c r="F23" i="51"/>
  <c r="E23" i="51"/>
  <c r="D23" i="51"/>
  <c r="C23" i="51"/>
  <c r="B23" i="51"/>
  <c r="G21" i="51"/>
  <c r="F21" i="51"/>
  <c r="E21" i="51"/>
  <c r="D21" i="51"/>
  <c r="C21" i="51"/>
  <c r="B21" i="51"/>
  <c r="G20" i="51"/>
  <c r="F20" i="51"/>
  <c r="E20" i="51"/>
  <c r="D20" i="51"/>
  <c r="C20" i="51"/>
  <c r="B20" i="51"/>
  <c r="G18" i="51"/>
  <c r="F18" i="51"/>
  <c r="E18" i="51"/>
  <c r="D18" i="51"/>
  <c r="C18" i="51"/>
  <c r="B18" i="51"/>
  <c r="G17" i="51"/>
  <c r="F17" i="51"/>
  <c r="E17" i="51"/>
  <c r="D17" i="51"/>
  <c r="C17" i="51"/>
  <c r="B17" i="51"/>
  <c r="G16" i="51"/>
  <c r="F16" i="51"/>
  <c r="E16" i="51"/>
  <c r="D16" i="51"/>
  <c r="C16" i="51"/>
  <c r="B16" i="51"/>
  <c r="G14" i="51"/>
  <c r="F14" i="51"/>
  <c r="E14" i="51"/>
  <c r="D14" i="51"/>
  <c r="C14" i="51"/>
  <c r="B14" i="51"/>
  <c r="G13" i="51"/>
  <c r="F13" i="51"/>
  <c r="E13" i="51"/>
  <c r="D13" i="51"/>
  <c r="C13" i="51"/>
  <c r="B13" i="51"/>
  <c r="G12" i="51"/>
  <c r="F12" i="51"/>
  <c r="E12" i="51"/>
  <c r="D12" i="51"/>
  <c r="C12" i="51"/>
  <c r="B12" i="51"/>
  <c r="G10" i="51"/>
  <c r="F10" i="51"/>
  <c r="E10" i="51"/>
  <c r="D10" i="51"/>
  <c r="C10" i="51"/>
  <c r="B10" i="51"/>
  <c r="G9" i="51"/>
  <c r="F9" i="51"/>
  <c r="E9" i="51"/>
  <c r="D9" i="51"/>
  <c r="C9" i="51"/>
  <c r="B9" i="51"/>
  <c r="G8" i="51"/>
  <c r="F8" i="51"/>
  <c r="E8" i="51"/>
  <c r="D8" i="51"/>
  <c r="C8" i="51"/>
  <c r="B8" i="51"/>
  <c r="G36" i="50"/>
  <c r="F36" i="50"/>
  <c r="E36" i="50"/>
  <c r="D36" i="50"/>
  <c r="C36" i="50"/>
  <c r="B36" i="50"/>
  <c r="G35" i="50"/>
  <c r="F35" i="50"/>
  <c r="E35" i="50"/>
  <c r="D35" i="50"/>
  <c r="C35" i="50"/>
  <c r="B35" i="50"/>
  <c r="G33" i="50"/>
  <c r="F33" i="50"/>
  <c r="E33" i="50"/>
  <c r="D33" i="50"/>
  <c r="C33" i="50"/>
  <c r="B33" i="50"/>
  <c r="G32" i="50"/>
  <c r="F32" i="50"/>
  <c r="E32" i="50"/>
  <c r="D32" i="50"/>
  <c r="C32" i="50"/>
  <c r="B32" i="50"/>
  <c r="G30" i="50"/>
  <c r="F30" i="50"/>
  <c r="E30" i="50"/>
  <c r="D30" i="50"/>
  <c r="C30" i="50"/>
  <c r="B30" i="50"/>
  <c r="G29" i="50"/>
  <c r="F29" i="50"/>
  <c r="E29" i="50"/>
  <c r="D29" i="50"/>
  <c r="C29" i="50"/>
  <c r="B29" i="50"/>
  <c r="G27" i="50"/>
  <c r="F27" i="50"/>
  <c r="E27" i="50"/>
  <c r="D27" i="50"/>
  <c r="C27" i="50"/>
  <c r="B27" i="50"/>
  <c r="G26" i="50"/>
  <c r="F26" i="50"/>
  <c r="E26" i="50"/>
  <c r="D26" i="50"/>
  <c r="C26" i="50"/>
  <c r="B26" i="50"/>
  <c r="G24" i="50"/>
  <c r="F24" i="50"/>
  <c r="E24" i="50"/>
  <c r="D24" i="50"/>
  <c r="C24" i="50"/>
  <c r="B24" i="50"/>
  <c r="G23" i="50"/>
  <c r="F23" i="50"/>
  <c r="E23" i="50"/>
  <c r="D23" i="50"/>
  <c r="C23" i="50"/>
  <c r="B23" i="50"/>
  <c r="G21" i="50"/>
  <c r="F21" i="50"/>
  <c r="E21" i="50"/>
  <c r="D21" i="50"/>
  <c r="C21" i="50"/>
  <c r="B21" i="50"/>
  <c r="G20" i="50"/>
  <c r="F20" i="50"/>
  <c r="E20" i="50"/>
  <c r="D20" i="50"/>
  <c r="C20" i="50"/>
  <c r="B20" i="50"/>
  <c r="G18" i="50"/>
  <c r="F18" i="50"/>
  <c r="E18" i="50"/>
  <c r="D18" i="50"/>
  <c r="C18" i="50"/>
  <c r="B18" i="50"/>
  <c r="G17" i="50"/>
  <c r="F17" i="50"/>
  <c r="E17" i="50"/>
  <c r="D17" i="50"/>
  <c r="C17" i="50"/>
  <c r="B17" i="50"/>
  <c r="G16" i="50"/>
  <c r="F16" i="50"/>
  <c r="E16" i="50"/>
  <c r="D16" i="50"/>
  <c r="C16" i="50"/>
  <c r="B16" i="50"/>
  <c r="G14" i="50"/>
  <c r="F14" i="50"/>
  <c r="E14" i="50"/>
  <c r="D14" i="50"/>
  <c r="C14" i="50"/>
  <c r="B14" i="50"/>
  <c r="G13" i="50"/>
  <c r="F13" i="50"/>
  <c r="E13" i="50"/>
  <c r="D13" i="50"/>
  <c r="C13" i="50"/>
  <c r="B13" i="50"/>
  <c r="G12" i="50"/>
  <c r="F12" i="50"/>
  <c r="E12" i="50"/>
  <c r="D12" i="50"/>
  <c r="C12" i="50"/>
  <c r="B12" i="50"/>
  <c r="G10" i="50"/>
  <c r="F10" i="50"/>
  <c r="E10" i="50"/>
  <c r="D10" i="50"/>
  <c r="C10" i="50"/>
  <c r="B10" i="50"/>
  <c r="G9" i="50"/>
  <c r="F9" i="50"/>
  <c r="E9" i="50"/>
  <c r="D9" i="50"/>
  <c r="C9" i="50"/>
  <c r="B9" i="50"/>
  <c r="G8" i="50"/>
  <c r="F8" i="50"/>
  <c r="E8" i="50"/>
  <c r="D8" i="50"/>
  <c r="C8" i="50"/>
  <c r="B8" i="50"/>
  <c r="G36" i="49"/>
  <c r="F36" i="49"/>
  <c r="E36" i="49"/>
  <c r="D36" i="49"/>
  <c r="C36" i="49"/>
  <c r="B36" i="49"/>
  <c r="G35" i="49"/>
  <c r="F35" i="49"/>
  <c r="E35" i="49"/>
  <c r="D35" i="49"/>
  <c r="C35" i="49"/>
  <c r="B35" i="49"/>
  <c r="G33" i="49"/>
  <c r="F33" i="49"/>
  <c r="E33" i="49"/>
  <c r="D33" i="49"/>
  <c r="C33" i="49"/>
  <c r="B33" i="49"/>
  <c r="G32" i="49"/>
  <c r="F32" i="49"/>
  <c r="E32" i="49"/>
  <c r="D32" i="49"/>
  <c r="C32" i="49"/>
  <c r="B32" i="49"/>
  <c r="G30" i="49"/>
  <c r="F30" i="49"/>
  <c r="E30" i="49"/>
  <c r="D30" i="49"/>
  <c r="C30" i="49"/>
  <c r="B30" i="49"/>
  <c r="G29" i="49"/>
  <c r="F29" i="49"/>
  <c r="E29" i="49"/>
  <c r="D29" i="49"/>
  <c r="C29" i="49"/>
  <c r="B29" i="49"/>
  <c r="G27" i="49"/>
  <c r="F27" i="49"/>
  <c r="E27" i="49"/>
  <c r="D27" i="49"/>
  <c r="C27" i="49"/>
  <c r="B27" i="49"/>
  <c r="G26" i="49"/>
  <c r="F26" i="49"/>
  <c r="E26" i="49"/>
  <c r="D26" i="49"/>
  <c r="C26" i="49"/>
  <c r="B26" i="49"/>
  <c r="G24" i="49"/>
  <c r="F24" i="49"/>
  <c r="E24" i="49"/>
  <c r="D24" i="49"/>
  <c r="C24" i="49"/>
  <c r="B24" i="49"/>
  <c r="G23" i="49"/>
  <c r="F23" i="49"/>
  <c r="E23" i="49"/>
  <c r="D23" i="49"/>
  <c r="C23" i="49"/>
  <c r="B23" i="49"/>
  <c r="G21" i="49"/>
  <c r="F21" i="49"/>
  <c r="E21" i="49"/>
  <c r="D21" i="49"/>
  <c r="C21" i="49"/>
  <c r="B21" i="49"/>
  <c r="G20" i="49"/>
  <c r="F20" i="49"/>
  <c r="E20" i="49"/>
  <c r="D20" i="49"/>
  <c r="C20" i="49"/>
  <c r="B20" i="49"/>
  <c r="G18" i="49"/>
  <c r="F18" i="49"/>
  <c r="E18" i="49"/>
  <c r="D18" i="49"/>
  <c r="C18" i="49"/>
  <c r="B18" i="49"/>
  <c r="G17" i="49"/>
  <c r="F17" i="49"/>
  <c r="E17" i="49"/>
  <c r="D17" i="49"/>
  <c r="C17" i="49"/>
  <c r="B17" i="49"/>
  <c r="G16" i="49"/>
  <c r="F16" i="49"/>
  <c r="E16" i="49"/>
  <c r="D16" i="49"/>
  <c r="C16" i="49"/>
  <c r="B16" i="49"/>
  <c r="G14" i="49"/>
  <c r="F14" i="49"/>
  <c r="E14" i="49"/>
  <c r="D14" i="49"/>
  <c r="C14" i="49"/>
  <c r="B14" i="49"/>
  <c r="G13" i="49"/>
  <c r="F13" i="49"/>
  <c r="E13" i="49"/>
  <c r="D13" i="49"/>
  <c r="C13" i="49"/>
  <c r="B13" i="49"/>
  <c r="G12" i="49"/>
  <c r="F12" i="49"/>
  <c r="E12" i="49"/>
  <c r="D12" i="49"/>
  <c r="C12" i="49"/>
  <c r="B12" i="49"/>
  <c r="G10" i="49"/>
  <c r="F10" i="49"/>
  <c r="E10" i="49"/>
  <c r="D10" i="49"/>
  <c r="C10" i="49"/>
  <c r="B10" i="49"/>
  <c r="G9" i="49"/>
  <c r="F9" i="49"/>
  <c r="E9" i="49"/>
  <c r="D9" i="49"/>
  <c r="C9" i="49"/>
  <c r="B9" i="49"/>
  <c r="G8" i="49"/>
  <c r="F8" i="49"/>
  <c r="E8" i="49"/>
  <c r="D8" i="49"/>
  <c r="C8" i="49"/>
  <c r="B8" i="49"/>
  <c r="G36" i="48"/>
  <c r="F36" i="48"/>
  <c r="E36" i="48"/>
  <c r="D36" i="48"/>
  <c r="C36" i="48"/>
  <c r="B36" i="48"/>
  <c r="G35" i="48"/>
  <c r="F35" i="48"/>
  <c r="E35" i="48"/>
  <c r="D35" i="48"/>
  <c r="C35" i="48"/>
  <c r="B35" i="48"/>
  <c r="G33" i="48"/>
  <c r="F33" i="48"/>
  <c r="E33" i="48"/>
  <c r="D33" i="48"/>
  <c r="C33" i="48"/>
  <c r="B33" i="48"/>
  <c r="G32" i="48"/>
  <c r="F32" i="48"/>
  <c r="E32" i="48"/>
  <c r="D32" i="48"/>
  <c r="C32" i="48"/>
  <c r="B32" i="48"/>
  <c r="G30" i="48"/>
  <c r="F30" i="48"/>
  <c r="E30" i="48"/>
  <c r="D30" i="48"/>
  <c r="C30" i="48"/>
  <c r="B30" i="48"/>
  <c r="G29" i="48"/>
  <c r="F29" i="48"/>
  <c r="E29" i="48"/>
  <c r="D29" i="48"/>
  <c r="C29" i="48"/>
  <c r="B29" i="48"/>
  <c r="G27" i="48"/>
  <c r="F27" i="48"/>
  <c r="E27" i="48"/>
  <c r="D27" i="48"/>
  <c r="C27" i="48"/>
  <c r="B27" i="48"/>
  <c r="G26" i="48"/>
  <c r="F26" i="48"/>
  <c r="E26" i="48"/>
  <c r="D26" i="48"/>
  <c r="C26" i="48"/>
  <c r="B26" i="48"/>
  <c r="G24" i="48"/>
  <c r="F24" i="48"/>
  <c r="E24" i="48"/>
  <c r="D24" i="48"/>
  <c r="C24" i="48"/>
  <c r="B24" i="48"/>
  <c r="G23" i="48"/>
  <c r="F23" i="48"/>
  <c r="E23" i="48"/>
  <c r="D23" i="48"/>
  <c r="C23" i="48"/>
  <c r="B23" i="48"/>
  <c r="G21" i="48"/>
  <c r="F21" i="48"/>
  <c r="E21" i="48"/>
  <c r="D21" i="48"/>
  <c r="C21" i="48"/>
  <c r="B21" i="48"/>
  <c r="G20" i="48"/>
  <c r="F20" i="48"/>
  <c r="E20" i="48"/>
  <c r="D20" i="48"/>
  <c r="C20" i="48"/>
  <c r="B20" i="48"/>
  <c r="G18" i="48"/>
  <c r="F18" i="48"/>
  <c r="E18" i="48"/>
  <c r="D18" i="48"/>
  <c r="C18" i="48"/>
  <c r="B18" i="48"/>
  <c r="G17" i="48"/>
  <c r="F17" i="48"/>
  <c r="E17" i="48"/>
  <c r="D17" i="48"/>
  <c r="C17" i="48"/>
  <c r="B17" i="48"/>
  <c r="G16" i="48"/>
  <c r="F16" i="48"/>
  <c r="E16" i="48"/>
  <c r="D16" i="48"/>
  <c r="C16" i="48"/>
  <c r="B16" i="48"/>
  <c r="G14" i="48"/>
  <c r="F14" i="48"/>
  <c r="E14" i="48"/>
  <c r="D14" i="48"/>
  <c r="C14" i="48"/>
  <c r="B14" i="48"/>
  <c r="G13" i="48"/>
  <c r="F13" i="48"/>
  <c r="E13" i="48"/>
  <c r="D13" i="48"/>
  <c r="C13" i="48"/>
  <c r="B13" i="48"/>
  <c r="G12" i="48"/>
  <c r="F12" i="48"/>
  <c r="E12" i="48"/>
  <c r="D12" i="48"/>
  <c r="C12" i="48"/>
  <c r="B12" i="48"/>
  <c r="G10" i="48"/>
  <c r="F10" i="48"/>
  <c r="E10" i="48"/>
  <c r="D10" i="48"/>
  <c r="C10" i="48"/>
  <c r="B10" i="48"/>
  <c r="G9" i="48"/>
  <c r="F9" i="48"/>
  <c r="E9" i="48"/>
  <c r="D9" i="48"/>
  <c r="C9" i="48"/>
  <c r="B9" i="48"/>
  <c r="G8" i="48"/>
  <c r="F8" i="48"/>
  <c r="E8" i="48"/>
  <c r="D8" i="48"/>
  <c r="C8" i="48"/>
  <c r="B8" i="48"/>
  <c r="G36" i="47"/>
  <c r="F36" i="47"/>
  <c r="E36" i="47"/>
  <c r="D36" i="47"/>
  <c r="C36" i="47"/>
  <c r="B36" i="47"/>
  <c r="G35" i="47"/>
  <c r="F35" i="47"/>
  <c r="E35" i="47"/>
  <c r="D35" i="47"/>
  <c r="C35" i="47"/>
  <c r="B35" i="47"/>
  <c r="G33" i="47"/>
  <c r="F33" i="47"/>
  <c r="E33" i="47"/>
  <c r="D33" i="47"/>
  <c r="C33" i="47"/>
  <c r="B33" i="47"/>
  <c r="G32" i="47"/>
  <c r="F32" i="47"/>
  <c r="E32" i="47"/>
  <c r="D32" i="47"/>
  <c r="C32" i="47"/>
  <c r="B32" i="47"/>
  <c r="G30" i="47"/>
  <c r="F30" i="47"/>
  <c r="E30" i="47"/>
  <c r="D30" i="47"/>
  <c r="C30" i="47"/>
  <c r="B30" i="47"/>
  <c r="G29" i="47"/>
  <c r="F29" i="47"/>
  <c r="E29" i="47"/>
  <c r="D29" i="47"/>
  <c r="C29" i="47"/>
  <c r="B29" i="47"/>
  <c r="G27" i="47"/>
  <c r="F27" i="47"/>
  <c r="E27" i="47"/>
  <c r="D27" i="47"/>
  <c r="C27" i="47"/>
  <c r="B27" i="47"/>
  <c r="G26" i="47"/>
  <c r="F26" i="47"/>
  <c r="E26" i="47"/>
  <c r="D26" i="47"/>
  <c r="C26" i="47"/>
  <c r="B26" i="47"/>
  <c r="G24" i="47"/>
  <c r="F24" i="47"/>
  <c r="E24" i="47"/>
  <c r="D24" i="47"/>
  <c r="C24" i="47"/>
  <c r="B24" i="47"/>
  <c r="G23" i="47"/>
  <c r="F23" i="47"/>
  <c r="E23" i="47"/>
  <c r="D23" i="47"/>
  <c r="C23" i="47"/>
  <c r="B23" i="47"/>
  <c r="G21" i="47"/>
  <c r="F21" i="47"/>
  <c r="E21" i="47"/>
  <c r="D21" i="47"/>
  <c r="C21" i="47"/>
  <c r="B21" i="47"/>
  <c r="G20" i="47"/>
  <c r="F20" i="47"/>
  <c r="E20" i="47"/>
  <c r="D20" i="47"/>
  <c r="C20" i="47"/>
  <c r="B20" i="47"/>
  <c r="G18" i="47"/>
  <c r="F18" i="47"/>
  <c r="E18" i="47"/>
  <c r="D18" i="47"/>
  <c r="C18" i="47"/>
  <c r="B18" i="47"/>
  <c r="G17" i="47"/>
  <c r="F17" i="47"/>
  <c r="E17" i="47"/>
  <c r="D17" i="47"/>
  <c r="C17" i="47"/>
  <c r="B17" i="47"/>
  <c r="G16" i="47"/>
  <c r="F16" i="47"/>
  <c r="E16" i="47"/>
  <c r="D16" i="47"/>
  <c r="C16" i="47"/>
  <c r="B16" i="47"/>
  <c r="G14" i="47"/>
  <c r="F14" i="47"/>
  <c r="E14" i="47"/>
  <c r="D14" i="47"/>
  <c r="C14" i="47"/>
  <c r="B14" i="47"/>
  <c r="G13" i="47"/>
  <c r="F13" i="47"/>
  <c r="E13" i="47"/>
  <c r="D13" i="47"/>
  <c r="C13" i="47"/>
  <c r="B13" i="47"/>
  <c r="G12" i="47"/>
  <c r="F12" i="47"/>
  <c r="E12" i="47"/>
  <c r="D12" i="47"/>
  <c r="C12" i="47"/>
  <c r="B12" i="47"/>
  <c r="G10" i="47"/>
  <c r="F10" i="47"/>
  <c r="E10" i="47"/>
  <c r="D10" i="47"/>
  <c r="C10" i="47"/>
  <c r="B10" i="47"/>
  <c r="G9" i="47"/>
  <c r="F9" i="47"/>
  <c r="E9" i="47"/>
  <c r="D9" i="47"/>
  <c r="C9" i="47"/>
  <c r="B9" i="47"/>
  <c r="G8" i="47"/>
  <c r="F8" i="47"/>
  <c r="E8" i="47"/>
  <c r="D8" i="47"/>
  <c r="C8" i="47"/>
  <c r="B8" i="47"/>
  <c r="G36" i="46"/>
  <c r="F36" i="46"/>
  <c r="E36" i="46"/>
  <c r="D36" i="46"/>
  <c r="C36" i="46"/>
  <c r="B36" i="46"/>
  <c r="G35" i="46"/>
  <c r="F35" i="46"/>
  <c r="E35" i="46"/>
  <c r="D35" i="46"/>
  <c r="C35" i="46"/>
  <c r="B35" i="46"/>
  <c r="G33" i="46"/>
  <c r="F33" i="46"/>
  <c r="E33" i="46"/>
  <c r="D33" i="46"/>
  <c r="C33" i="46"/>
  <c r="B33" i="46"/>
  <c r="G32" i="46"/>
  <c r="F32" i="46"/>
  <c r="E32" i="46"/>
  <c r="D32" i="46"/>
  <c r="C32" i="46"/>
  <c r="B32" i="46"/>
  <c r="G30" i="46"/>
  <c r="F30" i="46"/>
  <c r="E30" i="46"/>
  <c r="D30" i="46"/>
  <c r="C30" i="46"/>
  <c r="B30" i="46"/>
  <c r="G29" i="46"/>
  <c r="F29" i="46"/>
  <c r="E29" i="46"/>
  <c r="D29" i="46"/>
  <c r="C29" i="46"/>
  <c r="B29" i="46"/>
  <c r="G27" i="46"/>
  <c r="F27" i="46"/>
  <c r="E27" i="46"/>
  <c r="D27" i="46"/>
  <c r="C27" i="46"/>
  <c r="B27" i="46"/>
  <c r="G26" i="46"/>
  <c r="F26" i="46"/>
  <c r="E26" i="46"/>
  <c r="D26" i="46"/>
  <c r="C26" i="46"/>
  <c r="B26" i="46"/>
  <c r="G24" i="46"/>
  <c r="F24" i="46"/>
  <c r="E24" i="46"/>
  <c r="D24" i="46"/>
  <c r="C24" i="46"/>
  <c r="B24" i="46"/>
  <c r="G23" i="46"/>
  <c r="F23" i="46"/>
  <c r="E23" i="46"/>
  <c r="D23" i="46"/>
  <c r="C23" i="46"/>
  <c r="B23" i="46"/>
  <c r="G21" i="46"/>
  <c r="F21" i="46"/>
  <c r="E21" i="46"/>
  <c r="D21" i="46"/>
  <c r="C21" i="46"/>
  <c r="B21" i="46"/>
  <c r="G20" i="46"/>
  <c r="F20" i="46"/>
  <c r="E20" i="46"/>
  <c r="D20" i="46"/>
  <c r="C20" i="46"/>
  <c r="B20" i="46"/>
  <c r="G18" i="46"/>
  <c r="F18" i="46"/>
  <c r="E18" i="46"/>
  <c r="D18" i="46"/>
  <c r="C18" i="46"/>
  <c r="B18" i="46"/>
  <c r="G17" i="46"/>
  <c r="F17" i="46"/>
  <c r="E17" i="46"/>
  <c r="D17" i="46"/>
  <c r="C17" i="46"/>
  <c r="B17" i="46"/>
  <c r="G16" i="46"/>
  <c r="F16" i="46"/>
  <c r="E16" i="46"/>
  <c r="D16" i="46"/>
  <c r="C16" i="46"/>
  <c r="B16" i="46"/>
  <c r="G14" i="46"/>
  <c r="F14" i="46"/>
  <c r="E14" i="46"/>
  <c r="D14" i="46"/>
  <c r="C14" i="46"/>
  <c r="B14" i="46"/>
  <c r="G13" i="46"/>
  <c r="F13" i="46"/>
  <c r="E13" i="46"/>
  <c r="D13" i="46"/>
  <c r="C13" i="46"/>
  <c r="B13" i="46"/>
  <c r="G12" i="46"/>
  <c r="F12" i="46"/>
  <c r="E12" i="46"/>
  <c r="D12" i="46"/>
  <c r="C12" i="46"/>
  <c r="B12" i="46"/>
  <c r="G10" i="46"/>
  <c r="F10" i="46"/>
  <c r="E10" i="46"/>
  <c r="D10" i="46"/>
  <c r="C10" i="46"/>
  <c r="B10" i="46"/>
  <c r="G9" i="46"/>
  <c r="F9" i="46"/>
  <c r="E9" i="46"/>
  <c r="D9" i="46"/>
  <c r="C9" i="46"/>
  <c r="B9" i="46"/>
  <c r="G8" i="46"/>
  <c r="F8" i="46"/>
  <c r="E8" i="46"/>
  <c r="D8" i="46"/>
  <c r="C8" i="46"/>
  <c r="B8" i="46"/>
  <c r="G36" i="45"/>
  <c r="F36" i="45"/>
  <c r="E36" i="45"/>
  <c r="D36" i="45"/>
  <c r="C36" i="45"/>
  <c r="B36" i="45"/>
  <c r="G35" i="45"/>
  <c r="F35" i="45"/>
  <c r="E35" i="45"/>
  <c r="D35" i="45"/>
  <c r="C35" i="45"/>
  <c r="B35" i="45"/>
  <c r="G33" i="45"/>
  <c r="F33" i="45"/>
  <c r="E33" i="45"/>
  <c r="D33" i="45"/>
  <c r="C33" i="45"/>
  <c r="B33" i="45"/>
  <c r="G32" i="45"/>
  <c r="F32" i="45"/>
  <c r="E32" i="45"/>
  <c r="D32" i="45"/>
  <c r="C32" i="45"/>
  <c r="B32" i="45"/>
  <c r="G30" i="45"/>
  <c r="F30" i="45"/>
  <c r="E30" i="45"/>
  <c r="D30" i="45"/>
  <c r="C30" i="45"/>
  <c r="B30" i="45"/>
  <c r="G29" i="45"/>
  <c r="F29" i="45"/>
  <c r="E29" i="45"/>
  <c r="D29" i="45"/>
  <c r="C29" i="45"/>
  <c r="B29" i="45"/>
  <c r="G27" i="45"/>
  <c r="F27" i="45"/>
  <c r="E27" i="45"/>
  <c r="D27" i="45"/>
  <c r="C27" i="45"/>
  <c r="B27" i="45"/>
  <c r="G26" i="45"/>
  <c r="F26" i="45"/>
  <c r="E26" i="45"/>
  <c r="D26" i="45"/>
  <c r="C26" i="45"/>
  <c r="B26" i="45"/>
  <c r="G24" i="45"/>
  <c r="F24" i="45"/>
  <c r="E24" i="45"/>
  <c r="D24" i="45"/>
  <c r="C24" i="45"/>
  <c r="B24" i="45"/>
  <c r="G23" i="45"/>
  <c r="F23" i="45"/>
  <c r="E23" i="45"/>
  <c r="D23" i="45"/>
  <c r="C23" i="45"/>
  <c r="B23" i="45"/>
  <c r="G21" i="45"/>
  <c r="F21" i="45"/>
  <c r="E21" i="45"/>
  <c r="D21" i="45"/>
  <c r="C21" i="45"/>
  <c r="B21" i="45"/>
  <c r="G20" i="45"/>
  <c r="F20" i="45"/>
  <c r="E20" i="45"/>
  <c r="D20" i="45"/>
  <c r="C20" i="45"/>
  <c r="B20" i="45"/>
  <c r="G18" i="45"/>
  <c r="F18" i="45"/>
  <c r="E18" i="45"/>
  <c r="D18" i="45"/>
  <c r="C18" i="45"/>
  <c r="B18" i="45"/>
  <c r="G17" i="45"/>
  <c r="F17" i="45"/>
  <c r="E17" i="45"/>
  <c r="D17" i="45"/>
  <c r="C17" i="45"/>
  <c r="B17" i="45"/>
  <c r="G16" i="45"/>
  <c r="F16" i="45"/>
  <c r="E16" i="45"/>
  <c r="D16" i="45"/>
  <c r="C16" i="45"/>
  <c r="B16" i="45"/>
  <c r="G14" i="45"/>
  <c r="F14" i="45"/>
  <c r="E14" i="45"/>
  <c r="D14" i="45"/>
  <c r="C14" i="45"/>
  <c r="B14" i="45"/>
  <c r="G13" i="45"/>
  <c r="F13" i="45"/>
  <c r="E13" i="45"/>
  <c r="D13" i="45"/>
  <c r="C13" i="45"/>
  <c r="B13" i="45"/>
  <c r="G12" i="45"/>
  <c r="F12" i="45"/>
  <c r="E12" i="45"/>
  <c r="D12" i="45"/>
  <c r="C12" i="45"/>
  <c r="B12" i="45"/>
  <c r="G10" i="45"/>
  <c r="F10" i="45"/>
  <c r="E10" i="45"/>
  <c r="D10" i="45"/>
  <c r="C10" i="45"/>
  <c r="B10" i="45"/>
  <c r="G9" i="45"/>
  <c r="F9" i="45"/>
  <c r="E9" i="45"/>
  <c r="D9" i="45"/>
  <c r="C9" i="45"/>
  <c r="B9" i="45"/>
  <c r="G8" i="45"/>
  <c r="F8" i="45"/>
  <c r="E8" i="45"/>
  <c r="D8" i="45"/>
  <c r="C8" i="45"/>
  <c r="B8" i="45"/>
  <c r="G36" i="44"/>
  <c r="F36" i="44"/>
  <c r="E36" i="44"/>
  <c r="D36" i="44"/>
  <c r="C36" i="44"/>
  <c r="B36" i="44"/>
  <c r="G35" i="44"/>
  <c r="F35" i="44"/>
  <c r="E35" i="44"/>
  <c r="D35" i="44"/>
  <c r="C35" i="44"/>
  <c r="B35" i="44"/>
  <c r="G33" i="44"/>
  <c r="F33" i="44"/>
  <c r="E33" i="44"/>
  <c r="D33" i="44"/>
  <c r="C33" i="44"/>
  <c r="B33" i="44"/>
  <c r="G32" i="44"/>
  <c r="F32" i="44"/>
  <c r="E32" i="44"/>
  <c r="D32" i="44"/>
  <c r="C32" i="44"/>
  <c r="B32" i="44"/>
  <c r="G30" i="44"/>
  <c r="F30" i="44"/>
  <c r="E30" i="44"/>
  <c r="D30" i="44"/>
  <c r="C30" i="44"/>
  <c r="B30" i="44"/>
  <c r="G29" i="44"/>
  <c r="F29" i="44"/>
  <c r="E29" i="44"/>
  <c r="D29" i="44"/>
  <c r="C29" i="44"/>
  <c r="B29" i="44"/>
  <c r="G27" i="44"/>
  <c r="F27" i="44"/>
  <c r="E27" i="44"/>
  <c r="D27" i="44"/>
  <c r="C27" i="44"/>
  <c r="B27" i="44"/>
  <c r="G26" i="44"/>
  <c r="F26" i="44"/>
  <c r="E26" i="44"/>
  <c r="D26" i="44"/>
  <c r="C26" i="44"/>
  <c r="B26" i="44"/>
  <c r="G24" i="44"/>
  <c r="F24" i="44"/>
  <c r="E24" i="44"/>
  <c r="D24" i="44"/>
  <c r="C24" i="44"/>
  <c r="B24" i="44"/>
  <c r="G23" i="44"/>
  <c r="F23" i="44"/>
  <c r="E23" i="44"/>
  <c r="D23" i="44"/>
  <c r="C23" i="44"/>
  <c r="B23" i="44"/>
  <c r="G21" i="44"/>
  <c r="F21" i="44"/>
  <c r="E21" i="44"/>
  <c r="D21" i="44"/>
  <c r="C21" i="44"/>
  <c r="B21" i="44"/>
  <c r="G20" i="44"/>
  <c r="F20" i="44"/>
  <c r="E20" i="44"/>
  <c r="D20" i="44"/>
  <c r="C20" i="44"/>
  <c r="B20" i="44"/>
  <c r="G18" i="44"/>
  <c r="F18" i="44"/>
  <c r="E18" i="44"/>
  <c r="D18" i="44"/>
  <c r="C18" i="44"/>
  <c r="B18" i="44"/>
  <c r="G17" i="44"/>
  <c r="F17" i="44"/>
  <c r="E17" i="44"/>
  <c r="D17" i="44"/>
  <c r="C17" i="44"/>
  <c r="B17" i="44"/>
  <c r="G16" i="44"/>
  <c r="F16" i="44"/>
  <c r="E16" i="44"/>
  <c r="D16" i="44"/>
  <c r="C16" i="44"/>
  <c r="B16" i="44"/>
  <c r="G14" i="44"/>
  <c r="F14" i="44"/>
  <c r="E14" i="44"/>
  <c r="D14" i="44"/>
  <c r="C14" i="44"/>
  <c r="B14" i="44"/>
  <c r="G13" i="44"/>
  <c r="F13" i="44"/>
  <c r="E13" i="44"/>
  <c r="D13" i="44"/>
  <c r="C13" i="44"/>
  <c r="B13" i="44"/>
  <c r="G12" i="44"/>
  <c r="F12" i="44"/>
  <c r="E12" i="44"/>
  <c r="D12" i="44"/>
  <c r="C12" i="44"/>
  <c r="B12" i="44"/>
  <c r="G10" i="44"/>
  <c r="F10" i="44"/>
  <c r="E10" i="44"/>
  <c r="D10" i="44"/>
  <c r="C10" i="44"/>
  <c r="B10" i="44"/>
  <c r="G9" i="44"/>
  <c r="F9" i="44"/>
  <c r="E9" i="44"/>
  <c r="D9" i="44"/>
  <c r="C9" i="44"/>
  <c r="B9" i="44"/>
  <c r="G8" i="44"/>
  <c r="F8" i="44"/>
  <c r="E8" i="44"/>
  <c r="D8" i="44"/>
  <c r="C8" i="44"/>
  <c r="B8" i="44"/>
  <c r="G36" i="43"/>
  <c r="F36" i="43"/>
  <c r="E36" i="43"/>
  <c r="D36" i="43"/>
  <c r="C36" i="43"/>
  <c r="B36" i="43"/>
  <c r="G35" i="43"/>
  <c r="F35" i="43"/>
  <c r="E35" i="43"/>
  <c r="D35" i="43"/>
  <c r="C35" i="43"/>
  <c r="B35" i="43"/>
  <c r="G33" i="43"/>
  <c r="F33" i="43"/>
  <c r="E33" i="43"/>
  <c r="D33" i="43"/>
  <c r="C33" i="43"/>
  <c r="B33" i="43"/>
  <c r="G32" i="43"/>
  <c r="F32" i="43"/>
  <c r="E32" i="43"/>
  <c r="D32" i="43"/>
  <c r="C32" i="43"/>
  <c r="B32" i="43"/>
  <c r="G30" i="43"/>
  <c r="F30" i="43"/>
  <c r="E30" i="43"/>
  <c r="D30" i="43"/>
  <c r="C30" i="43"/>
  <c r="B30" i="43"/>
  <c r="G29" i="43"/>
  <c r="F29" i="43"/>
  <c r="E29" i="43"/>
  <c r="D29" i="43"/>
  <c r="C29" i="43"/>
  <c r="B29" i="43"/>
  <c r="G27" i="43"/>
  <c r="F27" i="43"/>
  <c r="E27" i="43"/>
  <c r="D27" i="43"/>
  <c r="C27" i="43"/>
  <c r="B27" i="43"/>
  <c r="G26" i="43"/>
  <c r="F26" i="43"/>
  <c r="E26" i="43"/>
  <c r="D26" i="43"/>
  <c r="C26" i="43"/>
  <c r="B26" i="43"/>
  <c r="G24" i="43"/>
  <c r="F24" i="43"/>
  <c r="E24" i="43"/>
  <c r="D24" i="43"/>
  <c r="C24" i="43"/>
  <c r="B24" i="43"/>
  <c r="G23" i="43"/>
  <c r="F23" i="43"/>
  <c r="E23" i="43"/>
  <c r="D23" i="43"/>
  <c r="C23" i="43"/>
  <c r="B23" i="43"/>
  <c r="G21" i="43"/>
  <c r="F21" i="43"/>
  <c r="E21" i="43"/>
  <c r="D21" i="43"/>
  <c r="C21" i="43"/>
  <c r="B21" i="43"/>
  <c r="G20" i="43"/>
  <c r="F20" i="43"/>
  <c r="E20" i="43"/>
  <c r="D20" i="43"/>
  <c r="C20" i="43"/>
  <c r="B20" i="43"/>
  <c r="G18" i="43"/>
  <c r="F18" i="43"/>
  <c r="E18" i="43"/>
  <c r="D18" i="43"/>
  <c r="C18" i="43"/>
  <c r="B18" i="43"/>
  <c r="G17" i="43"/>
  <c r="F17" i="43"/>
  <c r="E17" i="43"/>
  <c r="D17" i="43"/>
  <c r="C17" i="43"/>
  <c r="B17" i="43"/>
  <c r="G16" i="43"/>
  <c r="F16" i="43"/>
  <c r="E16" i="43"/>
  <c r="D16" i="43"/>
  <c r="C16" i="43"/>
  <c r="B16" i="43"/>
  <c r="G14" i="43"/>
  <c r="F14" i="43"/>
  <c r="E14" i="43"/>
  <c r="D14" i="43"/>
  <c r="C14" i="43"/>
  <c r="B14" i="43"/>
  <c r="G13" i="43"/>
  <c r="F13" i="43"/>
  <c r="E13" i="43"/>
  <c r="D13" i="43"/>
  <c r="C13" i="43"/>
  <c r="B13" i="43"/>
  <c r="G12" i="43"/>
  <c r="F12" i="43"/>
  <c r="E12" i="43"/>
  <c r="D12" i="43"/>
  <c r="C12" i="43"/>
  <c r="B12" i="43"/>
  <c r="G10" i="43"/>
  <c r="F10" i="43"/>
  <c r="E10" i="43"/>
  <c r="D10" i="43"/>
  <c r="C10" i="43"/>
  <c r="B10" i="43"/>
  <c r="G9" i="43"/>
  <c r="F9" i="43"/>
  <c r="E9" i="43"/>
  <c r="D9" i="43"/>
  <c r="C9" i="43"/>
  <c r="B9" i="43"/>
  <c r="G8" i="43"/>
  <c r="F8" i="43"/>
  <c r="E8" i="43"/>
  <c r="D8" i="43"/>
  <c r="C8" i="43"/>
  <c r="B8" i="43"/>
  <c r="G36" i="42"/>
  <c r="F36" i="42"/>
  <c r="E36" i="42"/>
  <c r="D36" i="42"/>
  <c r="C36" i="42"/>
  <c r="B36" i="42"/>
  <c r="G35" i="42"/>
  <c r="F35" i="42"/>
  <c r="E35" i="42"/>
  <c r="D35" i="42"/>
  <c r="C35" i="42"/>
  <c r="B35" i="42"/>
  <c r="G33" i="42"/>
  <c r="F33" i="42"/>
  <c r="E33" i="42"/>
  <c r="D33" i="42"/>
  <c r="C33" i="42"/>
  <c r="B33" i="42"/>
  <c r="G32" i="42"/>
  <c r="F32" i="42"/>
  <c r="E32" i="42"/>
  <c r="D32" i="42"/>
  <c r="C32" i="42"/>
  <c r="B32" i="42"/>
  <c r="G30" i="42"/>
  <c r="F30" i="42"/>
  <c r="E30" i="42"/>
  <c r="D30" i="42"/>
  <c r="C30" i="42"/>
  <c r="B30" i="42"/>
  <c r="G29" i="42"/>
  <c r="F29" i="42"/>
  <c r="E29" i="42"/>
  <c r="D29" i="42"/>
  <c r="C29" i="42"/>
  <c r="B29" i="42"/>
  <c r="G27" i="42"/>
  <c r="F27" i="42"/>
  <c r="E27" i="42"/>
  <c r="D27" i="42"/>
  <c r="C27" i="42"/>
  <c r="B27" i="42"/>
  <c r="G26" i="42"/>
  <c r="F26" i="42"/>
  <c r="E26" i="42"/>
  <c r="D26" i="42"/>
  <c r="C26" i="42"/>
  <c r="B26" i="42"/>
  <c r="G24" i="42"/>
  <c r="F24" i="42"/>
  <c r="E24" i="42"/>
  <c r="D24" i="42"/>
  <c r="C24" i="42"/>
  <c r="B24" i="42"/>
  <c r="G23" i="42"/>
  <c r="F23" i="42"/>
  <c r="E23" i="42"/>
  <c r="D23" i="42"/>
  <c r="C23" i="42"/>
  <c r="B23" i="42"/>
  <c r="G21" i="42"/>
  <c r="F21" i="42"/>
  <c r="E21" i="42"/>
  <c r="D21" i="42"/>
  <c r="C21" i="42"/>
  <c r="B21" i="42"/>
  <c r="G20" i="42"/>
  <c r="F20" i="42"/>
  <c r="E20" i="42"/>
  <c r="D20" i="42"/>
  <c r="C20" i="42"/>
  <c r="B20" i="42"/>
  <c r="G18" i="42"/>
  <c r="F18" i="42"/>
  <c r="E18" i="42"/>
  <c r="D18" i="42"/>
  <c r="C18" i="42"/>
  <c r="B18" i="42"/>
  <c r="G17" i="42"/>
  <c r="F17" i="42"/>
  <c r="E17" i="42"/>
  <c r="D17" i="42"/>
  <c r="C17" i="42"/>
  <c r="B17" i="42"/>
  <c r="G16" i="42"/>
  <c r="F16" i="42"/>
  <c r="E16" i="42"/>
  <c r="D16" i="42"/>
  <c r="C16" i="42"/>
  <c r="B16" i="42"/>
  <c r="G14" i="42"/>
  <c r="F14" i="42"/>
  <c r="E14" i="42"/>
  <c r="D14" i="42"/>
  <c r="C14" i="42"/>
  <c r="B14" i="42"/>
  <c r="G13" i="42"/>
  <c r="F13" i="42"/>
  <c r="E13" i="42"/>
  <c r="D13" i="42"/>
  <c r="C13" i="42"/>
  <c r="B13" i="42"/>
  <c r="G12" i="42"/>
  <c r="F12" i="42"/>
  <c r="E12" i="42"/>
  <c r="D12" i="42"/>
  <c r="C12" i="42"/>
  <c r="B12" i="42"/>
  <c r="G10" i="42"/>
  <c r="F10" i="42"/>
  <c r="E10" i="42"/>
  <c r="D10" i="42"/>
  <c r="C10" i="42"/>
  <c r="B10" i="42"/>
  <c r="G9" i="42"/>
  <c r="F9" i="42"/>
  <c r="E9" i="42"/>
  <c r="D9" i="42"/>
  <c r="C9" i="42"/>
  <c r="B9" i="42"/>
  <c r="G8" i="42"/>
  <c r="F8" i="42"/>
  <c r="E8" i="42"/>
  <c r="D8" i="42"/>
  <c r="C8" i="42"/>
  <c r="B8" i="42"/>
  <c r="G36" i="41"/>
  <c r="F36" i="41"/>
  <c r="E36" i="41"/>
  <c r="D36" i="41"/>
  <c r="C36" i="41"/>
  <c r="B36" i="41"/>
  <c r="G35" i="41"/>
  <c r="F35" i="41"/>
  <c r="E35" i="41"/>
  <c r="D35" i="41"/>
  <c r="C35" i="41"/>
  <c r="B35" i="41"/>
  <c r="G33" i="41"/>
  <c r="F33" i="41"/>
  <c r="E33" i="41"/>
  <c r="D33" i="41"/>
  <c r="C33" i="41"/>
  <c r="B33" i="41"/>
  <c r="G32" i="41"/>
  <c r="F32" i="41"/>
  <c r="E32" i="41"/>
  <c r="D32" i="41"/>
  <c r="C32" i="41"/>
  <c r="B32" i="41"/>
  <c r="G30" i="41"/>
  <c r="F30" i="41"/>
  <c r="E30" i="41"/>
  <c r="D30" i="41"/>
  <c r="C30" i="41"/>
  <c r="B30" i="41"/>
  <c r="G29" i="41"/>
  <c r="F29" i="41"/>
  <c r="E29" i="41"/>
  <c r="D29" i="41"/>
  <c r="C29" i="41"/>
  <c r="B29" i="41"/>
  <c r="G27" i="41"/>
  <c r="F27" i="41"/>
  <c r="E27" i="41"/>
  <c r="D27" i="41"/>
  <c r="C27" i="41"/>
  <c r="B27" i="41"/>
  <c r="G26" i="41"/>
  <c r="F26" i="41"/>
  <c r="E26" i="41"/>
  <c r="D26" i="41"/>
  <c r="C26" i="41"/>
  <c r="B26" i="41"/>
  <c r="G24" i="41"/>
  <c r="F24" i="41"/>
  <c r="E24" i="41"/>
  <c r="D24" i="41"/>
  <c r="C24" i="41"/>
  <c r="B24" i="41"/>
  <c r="G23" i="41"/>
  <c r="F23" i="41"/>
  <c r="E23" i="41"/>
  <c r="D23" i="41"/>
  <c r="C23" i="41"/>
  <c r="B23" i="41"/>
  <c r="G21" i="41"/>
  <c r="F21" i="41"/>
  <c r="E21" i="41"/>
  <c r="D21" i="41"/>
  <c r="C21" i="41"/>
  <c r="B21" i="41"/>
  <c r="G20" i="41"/>
  <c r="F20" i="41"/>
  <c r="E20" i="41"/>
  <c r="D20" i="41"/>
  <c r="C20" i="41"/>
  <c r="B20" i="41"/>
  <c r="G18" i="41"/>
  <c r="F18" i="41"/>
  <c r="E18" i="41"/>
  <c r="D18" i="41"/>
  <c r="C18" i="41"/>
  <c r="B18" i="41"/>
  <c r="G17" i="41"/>
  <c r="F17" i="41"/>
  <c r="E17" i="41"/>
  <c r="D17" i="41"/>
  <c r="C17" i="41"/>
  <c r="B17" i="41"/>
  <c r="G16" i="41"/>
  <c r="F16" i="41"/>
  <c r="E16" i="41"/>
  <c r="D16" i="41"/>
  <c r="C16" i="41"/>
  <c r="B16" i="41"/>
  <c r="G14" i="41"/>
  <c r="F14" i="41"/>
  <c r="E14" i="41"/>
  <c r="D14" i="41"/>
  <c r="C14" i="41"/>
  <c r="B14" i="41"/>
  <c r="G13" i="41"/>
  <c r="F13" i="41"/>
  <c r="E13" i="41"/>
  <c r="D13" i="41"/>
  <c r="C13" i="41"/>
  <c r="B13" i="41"/>
  <c r="G12" i="41"/>
  <c r="F12" i="41"/>
  <c r="E12" i="41"/>
  <c r="D12" i="41"/>
  <c r="C12" i="41"/>
  <c r="B12" i="41"/>
  <c r="G10" i="41"/>
  <c r="F10" i="41"/>
  <c r="E10" i="41"/>
  <c r="D10" i="41"/>
  <c r="C10" i="41"/>
  <c r="B10" i="41"/>
  <c r="G9" i="41"/>
  <c r="F9" i="41"/>
  <c r="E9" i="41"/>
  <c r="D9" i="41"/>
  <c r="C9" i="41"/>
  <c r="B9" i="41"/>
  <c r="G8" i="41"/>
  <c r="F8" i="41"/>
  <c r="E8" i="41"/>
  <c r="D8" i="41"/>
  <c r="C8" i="41"/>
  <c r="B8" i="41"/>
  <c r="G36" i="40"/>
  <c r="F36" i="40"/>
  <c r="E36" i="40"/>
  <c r="D36" i="40"/>
  <c r="C36" i="40"/>
  <c r="B36" i="40"/>
  <c r="G35" i="40"/>
  <c r="F35" i="40"/>
  <c r="E35" i="40"/>
  <c r="D35" i="40"/>
  <c r="C35" i="40"/>
  <c r="B35" i="40"/>
  <c r="G33" i="40"/>
  <c r="F33" i="40"/>
  <c r="E33" i="40"/>
  <c r="D33" i="40"/>
  <c r="C33" i="40"/>
  <c r="B33" i="40"/>
  <c r="G32" i="40"/>
  <c r="F32" i="40"/>
  <c r="E32" i="40"/>
  <c r="D32" i="40"/>
  <c r="C32" i="40"/>
  <c r="B32" i="40"/>
  <c r="G30" i="40"/>
  <c r="F30" i="40"/>
  <c r="E30" i="40"/>
  <c r="D30" i="40"/>
  <c r="C30" i="40"/>
  <c r="B30" i="40"/>
  <c r="G29" i="40"/>
  <c r="F29" i="40"/>
  <c r="E29" i="40"/>
  <c r="D29" i="40"/>
  <c r="C29" i="40"/>
  <c r="B29" i="40"/>
  <c r="G27" i="40"/>
  <c r="F27" i="40"/>
  <c r="E27" i="40"/>
  <c r="D27" i="40"/>
  <c r="C27" i="40"/>
  <c r="B27" i="40"/>
  <c r="G26" i="40"/>
  <c r="F26" i="40"/>
  <c r="E26" i="40"/>
  <c r="D26" i="40"/>
  <c r="C26" i="40"/>
  <c r="B26" i="40"/>
  <c r="G24" i="40"/>
  <c r="F24" i="40"/>
  <c r="E24" i="40"/>
  <c r="D24" i="40"/>
  <c r="C24" i="40"/>
  <c r="B24" i="40"/>
  <c r="G23" i="40"/>
  <c r="F23" i="40"/>
  <c r="E23" i="40"/>
  <c r="D23" i="40"/>
  <c r="C23" i="40"/>
  <c r="B23" i="40"/>
  <c r="G21" i="40"/>
  <c r="F21" i="40"/>
  <c r="E21" i="40"/>
  <c r="D21" i="40"/>
  <c r="C21" i="40"/>
  <c r="B21" i="40"/>
  <c r="G20" i="40"/>
  <c r="F20" i="40"/>
  <c r="E20" i="40"/>
  <c r="D20" i="40"/>
  <c r="C20" i="40"/>
  <c r="B20" i="40"/>
  <c r="G18" i="40"/>
  <c r="F18" i="40"/>
  <c r="E18" i="40"/>
  <c r="D18" i="40"/>
  <c r="C18" i="40"/>
  <c r="B18" i="40"/>
  <c r="G17" i="40"/>
  <c r="F17" i="40"/>
  <c r="E17" i="40"/>
  <c r="D17" i="40"/>
  <c r="C17" i="40"/>
  <c r="B17" i="40"/>
  <c r="G16" i="40"/>
  <c r="F16" i="40"/>
  <c r="E16" i="40"/>
  <c r="D16" i="40"/>
  <c r="C16" i="40"/>
  <c r="B16" i="40"/>
  <c r="G14" i="40"/>
  <c r="F14" i="40"/>
  <c r="E14" i="40"/>
  <c r="D14" i="40"/>
  <c r="C14" i="40"/>
  <c r="B14" i="40"/>
  <c r="G13" i="40"/>
  <c r="F13" i="40"/>
  <c r="E13" i="40"/>
  <c r="D13" i="40"/>
  <c r="C13" i="40"/>
  <c r="B13" i="40"/>
  <c r="G12" i="40"/>
  <c r="F12" i="40"/>
  <c r="E12" i="40"/>
  <c r="D12" i="40"/>
  <c r="C12" i="40"/>
  <c r="B12" i="40"/>
  <c r="G10" i="40"/>
  <c r="F10" i="40"/>
  <c r="E10" i="40"/>
  <c r="D10" i="40"/>
  <c r="C10" i="40"/>
  <c r="B10" i="40"/>
  <c r="G9" i="40"/>
  <c r="F9" i="40"/>
  <c r="E9" i="40"/>
  <c r="D9" i="40"/>
  <c r="C9" i="40"/>
  <c r="B9" i="40"/>
  <c r="G8" i="40"/>
  <c r="F8" i="40"/>
  <c r="E8" i="40"/>
  <c r="D8" i="40"/>
  <c r="C8" i="40"/>
  <c r="B8" i="40"/>
  <c r="G36" i="39"/>
  <c r="F36" i="39"/>
  <c r="E36" i="39"/>
  <c r="D36" i="39"/>
  <c r="C36" i="39"/>
  <c r="B36" i="39"/>
  <c r="G35" i="39"/>
  <c r="F35" i="39"/>
  <c r="E35" i="39"/>
  <c r="D35" i="39"/>
  <c r="C35" i="39"/>
  <c r="B35" i="39"/>
  <c r="G33" i="39"/>
  <c r="F33" i="39"/>
  <c r="E33" i="39"/>
  <c r="D33" i="39"/>
  <c r="C33" i="39"/>
  <c r="B33" i="39"/>
  <c r="G32" i="39"/>
  <c r="F32" i="39"/>
  <c r="E32" i="39"/>
  <c r="D32" i="39"/>
  <c r="C32" i="39"/>
  <c r="B32" i="39"/>
  <c r="G30" i="39"/>
  <c r="F30" i="39"/>
  <c r="E30" i="39"/>
  <c r="D30" i="39"/>
  <c r="C30" i="39"/>
  <c r="B30" i="39"/>
  <c r="G29" i="39"/>
  <c r="F29" i="39"/>
  <c r="E29" i="39"/>
  <c r="D29" i="39"/>
  <c r="C29" i="39"/>
  <c r="B29" i="39"/>
  <c r="G27" i="39"/>
  <c r="F27" i="39"/>
  <c r="E27" i="39"/>
  <c r="D27" i="39"/>
  <c r="C27" i="39"/>
  <c r="B27" i="39"/>
  <c r="G26" i="39"/>
  <c r="F26" i="39"/>
  <c r="E26" i="39"/>
  <c r="D26" i="39"/>
  <c r="C26" i="39"/>
  <c r="B26" i="39"/>
  <c r="G24" i="39"/>
  <c r="F24" i="39"/>
  <c r="E24" i="39"/>
  <c r="D24" i="39"/>
  <c r="C24" i="39"/>
  <c r="B24" i="39"/>
  <c r="G23" i="39"/>
  <c r="F23" i="39"/>
  <c r="E23" i="39"/>
  <c r="D23" i="39"/>
  <c r="C23" i="39"/>
  <c r="B23" i="39"/>
  <c r="G21" i="39"/>
  <c r="F21" i="39"/>
  <c r="E21" i="39"/>
  <c r="D21" i="39"/>
  <c r="C21" i="39"/>
  <c r="B21" i="39"/>
  <c r="G20" i="39"/>
  <c r="F20" i="39"/>
  <c r="E20" i="39"/>
  <c r="D20" i="39"/>
  <c r="C20" i="39"/>
  <c r="B20" i="39"/>
  <c r="G18" i="39"/>
  <c r="F18" i="39"/>
  <c r="E18" i="39"/>
  <c r="D18" i="39"/>
  <c r="C18" i="39"/>
  <c r="B18" i="39"/>
  <c r="G17" i="39"/>
  <c r="F17" i="39"/>
  <c r="E17" i="39"/>
  <c r="D17" i="39"/>
  <c r="C17" i="39"/>
  <c r="B17" i="39"/>
  <c r="G16" i="39"/>
  <c r="F16" i="39"/>
  <c r="E16" i="39"/>
  <c r="D16" i="39"/>
  <c r="C16" i="39"/>
  <c r="B16" i="39"/>
  <c r="G14" i="39"/>
  <c r="F14" i="39"/>
  <c r="E14" i="39"/>
  <c r="D14" i="39"/>
  <c r="C14" i="39"/>
  <c r="B14" i="39"/>
  <c r="G13" i="39"/>
  <c r="F13" i="39"/>
  <c r="E13" i="39"/>
  <c r="D13" i="39"/>
  <c r="C13" i="39"/>
  <c r="B13" i="39"/>
  <c r="G12" i="39"/>
  <c r="F12" i="39"/>
  <c r="E12" i="39"/>
  <c r="D12" i="39"/>
  <c r="C12" i="39"/>
  <c r="B12" i="39"/>
  <c r="G10" i="39"/>
  <c r="F10" i="39"/>
  <c r="E10" i="39"/>
  <c r="D10" i="39"/>
  <c r="C10" i="39"/>
  <c r="B10" i="39"/>
  <c r="G9" i="39"/>
  <c r="F9" i="39"/>
  <c r="E9" i="39"/>
  <c r="D9" i="39"/>
  <c r="C9" i="39"/>
  <c r="B9" i="39"/>
  <c r="G8" i="39"/>
  <c r="F8" i="39"/>
  <c r="E8" i="39"/>
  <c r="D8" i="39"/>
  <c r="C8" i="39"/>
  <c r="B8" i="39"/>
  <c r="G36" i="38"/>
  <c r="F36" i="38"/>
  <c r="E36" i="38"/>
  <c r="D36" i="38"/>
  <c r="C36" i="38"/>
  <c r="B36" i="38"/>
  <c r="G35" i="38"/>
  <c r="F35" i="38"/>
  <c r="E35" i="38"/>
  <c r="D35" i="38"/>
  <c r="C35" i="38"/>
  <c r="B35" i="38"/>
  <c r="G33" i="38"/>
  <c r="F33" i="38"/>
  <c r="E33" i="38"/>
  <c r="D33" i="38"/>
  <c r="C33" i="38"/>
  <c r="B33" i="38"/>
  <c r="G32" i="38"/>
  <c r="F32" i="38"/>
  <c r="E32" i="38"/>
  <c r="D32" i="38"/>
  <c r="C32" i="38"/>
  <c r="B32" i="38"/>
  <c r="G30" i="38"/>
  <c r="F30" i="38"/>
  <c r="E30" i="38"/>
  <c r="D30" i="38"/>
  <c r="C30" i="38"/>
  <c r="B30" i="38"/>
  <c r="G29" i="38"/>
  <c r="F29" i="38"/>
  <c r="E29" i="38"/>
  <c r="D29" i="38"/>
  <c r="C29" i="38"/>
  <c r="B29" i="38"/>
  <c r="G27" i="38"/>
  <c r="F27" i="38"/>
  <c r="E27" i="38"/>
  <c r="D27" i="38"/>
  <c r="C27" i="38"/>
  <c r="B27" i="38"/>
  <c r="G26" i="38"/>
  <c r="F26" i="38"/>
  <c r="E26" i="38"/>
  <c r="D26" i="38"/>
  <c r="C26" i="38"/>
  <c r="B26" i="38"/>
  <c r="G24" i="38"/>
  <c r="F24" i="38"/>
  <c r="E24" i="38"/>
  <c r="D24" i="38"/>
  <c r="C24" i="38"/>
  <c r="B24" i="38"/>
  <c r="G23" i="38"/>
  <c r="F23" i="38"/>
  <c r="E23" i="38"/>
  <c r="D23" i="38"/>
  <c r="C23" i="38"/>
  <c r="B23" i="38"/>
  <c r="G21" i="38"/>
  <c r="F21" i="38"/>
  <c r="E21" i="38"/>
  <c r="D21" i="38"/>
  <c r="C21" i="38"/>
  <c r="B21" i="38"/>
  <c r="G20" i="38"/>
  <c r="F20" i="38"/>
  <c r="E20" i="38"/>
  <c r="D20" i="38"/>
  <c r="C20" i="38"/>
  <c r="B20" i="38"/>
  <c r="G18" i="38"/>
  <c r="F18" i="38"/>
  <c r="E18" i="38"/>
  <c r="D18" i="38"/>
  <c r="C18" i="38"/>
  <c r="B18" i="38"/>
  <c r="G17" i="38"/>
  <c r="F17" i="38"/>
  <c r="E17" i="38"/>
  <c r="D17" i="38"/>
  <c r="C17" i="38"/>
  <c r="B17" i="38"/>
  <c r="G16" i="38"/>
  <c r="F16" i="38"/>
  <c r="E16" i="38"/>
  <c r="D16" i="38"/>
  <c r="C16" i="38"/>
  <c r="B16" i="38"/>
  <c r="G14" i="38"/>
  <c r="F14" i="38"/>
  <c r="E14" i="38"/>
  <c r="D14" i="38"/>
  <c r="C14" i="38"/>
  <c r="B14" i="38"/>
  <c r="G13" i="38"/>
  <c r="F13" i="38"/>
  <c r="E13" i="38"/>
  <c r="D13" i="38"/>
  <c r="C13" i="38"/>
  <c r="B13" i="38"/>
  <c r="G12" i="38"/>
  <c r="F12" i="38"/>
  <c r="E12" i="38"/>
  <c r="D12" i="38"/>
  <c r="C12" i="38"/>
  <c r="B12" i="38"/>
  <c r="G10" i="38"/>
  <c r="F10" i="38"/>
  <c r="E10" i="38"/>
  <c r="D10" i="38"/>
  <c r="C10" i="38"/>
  <c r="B10" i="38"/>
  <c r="G9" i="38"/>
  <c r="F9" i="38"/>
  <c r="E9" i="38"/>
  <c r="D9" i="38"/>
  <c r="C9" i="38"/>
  <c r="B9" i="38"/>
  <c r="G8" i="38"/>
  <c r="F8" i="38"/>
  <c r="E8" i="38"/>
  <c r="D8" i="38"/>
  <c r="C8" i="38"/>
  <c r="B8" i="38"/>
  <c r="G36" i="37"/>
  <c r="F36" i="37"/>
  <c r="E36" i="37"/>
  <c r="D36" i="37"/>
  <c r="C36" i="37"/>
  <c r="B36" i="37"/>
  <c r="G35" i="37"/>
  <c r="F35" i="37"/>
  <c r="E35" i="37"/>
  <c r="D35" i="37"/>
  <c r="C35" i="37"/>
  <c r="B35" i="37"/>
  <c r="G33" i="37"/>
  <c r="F33" i="37"/>
  <c r="E33" i="37"/>
  <c r="D33" i="37"/>
  <c r="C33" i="37"/>
  <c r="B33" i="37"/>
  <c r="G32" i="37"/>
  <c r="F32" i="37"/>
  <c r="E32" i="37"/>
  <c r="D32" i="37"/>
  <c r="C32" i="37"/>
  <c r="B32" i="37"/>
  <c r="G30" i="37"/>
  <c r="F30" i="37"/>
  <c r="E30" i="37"/>
  <c r="D30" i="37"/>
  <c r="C30" i="37"/>
  <c r="B30" i="37"/>
  <c r="G29" i="37"/>
  <c r="F29" i="37"/>
  <c r="E29" i="37"/>
  <c r="D29" i="37"/>
  <c r="C29" i="37"/>
  <c r="B29" i="37"/>
  <c r="G27" i="37"/>
  <c r="F27" i="37"/>
  <c r="E27" i="37"/>
  <c r="D27" i="37"/>
  <c r="C27" i="37"/>
  <c r="B27" i="37"/>
  <c r="G26" i="37"/>
  <c r="F26" i="37"/>
  <c r="E26" i="37"/>
  <c r="D26" i="37"/>
  <c r="C26" i="37"/>
  <c r="B26" i="37"/>
  <c r="G24" i="37"/>
  <c r="F24" i="37"/>
  <c r="E24" i="37"/>
  <c r="D24" i="37"/>
  <c r="C24" i="37"/>
  <c r="B24" i="37"/>
  <c r="G23" i="37"/>
  <c r="F23" i="37"/>
  <c r="E23" i="37"/>
  <c r="D23" i="37"/>
  <c r="C23" i="37"/>
  <c r="B23" i="37"/>
  <c r="G21" i="37"/>
  <c r="F21" i="37"/>
  <c r="E21" i="37"/>
  <c r="D21" i="37"/>
  <c r="C21" i="37"/>
  <c r="B21" i="37"/>
  <c r="G20" i="37"/>
  <c r="F20" i="37"/>
  <c r="E20" i="37"/>
  <c r="D20" i="37"/>
  <c r="C20" i="37"/>
  <c r="B20" i="37"/>
  <c r="G18" i="37"/>
  <c r="F18" i="37"/>
  <c r="E18" i="37"/>
  <c r="D18" i="37"/>
  <c r="C18" i="37"/>
  <c r="B18" i="37"/>
  <c r="G17" i="37"/>
  <c r="F17" i="37"/>
  <c r="E17" i="37"/>
  <c r="D17" i="37"/>
  <c r="C17" i="37"/>
  <c r="B17" i="37"/>
  <c r="G16" i="37"/>
  <c r="F16" i="37"/>
  <c r="E16" i="37"/>
  <c r="D16" i="37"/>
  <c r="C16" i="37"/>
  <c r="B16" i="37"/>
  <c r="G14" i="37"/>
  <c r="F14" i="37"/>
  <c r="E14" i="37"/>
  <c r="D14" i="37"/>
  <c r="C14" i="37"/>
  <c r="B14" i="37"/>
  <c r="G13" i="37"/>
  <c r="F13" i="37"/>
  <c r="E13" i="37"/>
  <c r="D13" i="37"/>
  <c r="C13" i="37"/>
  <c r="B13" i="37"/>
  <c r="G12" i="37"/>
  <c r="F12" i="37"/>
  <c r="E12" i="37"/>
  <c r="D12" i="37"/>
  <c r="C12" i="37"/>
  <c r="B12" i="37"/>
  <c r="G10" i="37"/>
  <c r="F10" i="37"/>
  <c r="E10" i="37"/>
  <c r="D10" i="37"/>
  <c r="C10" i="37"/>
  <c r="B10" i="37"/>
  <c r="G9" i="37"/>
  <c r="F9" i="37"/>
  <c r="E9" i="37"/>
  <c r="D9" i="37"/>
  <c r="C9" i="37"/>
  <c r="B9" i="37"/>
  <c r="G8" i="37"/>
  <c r="F8" i="37"/>
  <c r="E8" i="37"/>
  <c r="D8" i="37"/>
  <c r="C8" i="37"/>
  <c r="B8" i="37"/>
  <c r="G36" i="36"/>
  <c r="F36" i="36"/>
  <c r="E36" i="36"/>
  <c r="D36" i="36"/>
  <c r="C36" i="36"/>
  <c r="B36" i="36"/>
  <c r="G35" i="36"/>
  <c r="F35" i="36"/>
  <c r="E35" i="36"/>
  <c r="D35" i="36"/>
  <c r="C35" i="36"/>
  <c r="B35" i="36"/>
  <c r="G33" i="36"/>
  <c r="F33" i="36"/>
  <c r="E33" i="36"/>
  <c r="D33" i="36"/>
  <c r="C33" i="36"/>
  <c r="B33" i="36"/>
  <c r="G32" i="36"/>
  <c r="F32" i="36"/>
  <c r="E32" i="36"/>
  <c r="D32" i="36"/>
  <c r="C32" i="36"/>
  <c r="B32" i="36"/>
  <c r="G30" i="36"/>
  <c r="F30" i="36"/>
  <c r="E30" i="36"/>
  <c r="D30" i="36"/>
  <c r="C30" i="36"/>
  <c r="B30" i="36"/>
  <c r="G29" i="36"/>
  <c r="F29" i="36"/>
  <c r="E29" i="36"/>
  <c r="D29" i="36"/>
  <c r="C29" i="36"/>
  <c r="B29" i="36"/>
  <c r="G27" i="36"/>
  <c r="F27" i="36"/>
  <c r="E27" i="36"/>
  <c r="D27" i="36"/>
  <c r="C27" i="36"/>
  <c r="B27" i="36"/>
  <c r="G26" i="36"/>
  <c r="F26" i="36"/>
  <c r="E26" i="36"/>
  <c r="D26" i="36"/>
  <c r="C26" i="36"/>
  <c r="B26" i="36"/>
  <c r="G24" i="36"/>
  <c r="F24" i="36"/>
  <c r="E24" i="36"/>
  <c r="D24" i="36"/>
  <c r="C24" i="36"/>
  <c r="B24" i="36"/>
  <c r="G23" i="36"/>
  <c r="F23" i="36"/>
  <c r="E23" i="36"/>
  <c r="D23" i="36"/>
  <c r="C23" i="36"/>
  <c r="B23" i="36"/>
  <c r="G21" i="36"/>
  <c r="F21" i="36"/>
  <c r="E21" i="36"/>
  <c r="D21" i="36"/>
  <c r="C21" i="36"/>
  <c r="B21" i="36"/>
  <c r="G20" i="36"/>
  <c r="F20" i="36"/>
  <c r="E20" i="36"/>
  <c r="D20" i="36"/>
  <c r="C20" i="36"/>
  <c r="B20" i="36"/>
  <c r="G18" i="36"/>
  <c r="F18" i="36"/>
  <c r="E18" i="36"/>
  <c r="D18" i="36"/>
  <c r="C18" i="36"/>
  <c r="B18" i="36"/>
  <c r="G17" i="36"/>
  <c r="F17" i="36"/>
  <c r="E17" i="36"/>
  <c r="D17" i="36"/>
  <c r="C17" i="36"/>
  <c r="B17" i="36"/>
  <c r="G16" i="36"/>
  <c r="F16" i="36"/>
  <c r="E16" i="36"/>
  <c r="D16" i="36"/>
  <c r="C16" i="36"/>
  <c r="B16" i="36"/>
  <c r="G14" i="36"/>
  <c r="F14" i="36"/>
  <c r="E14" i="36"/>
  <c r="D14" i="36"/>
  <c r="C14" i="36"/>
  <c r="B14" i="36"/>
  <c r="G13" i="36"/>
  <c r="F13" i="36"/>
  <c r="E13" i="36"/>
  <c r="D13" i="36"/>
  <c r="C13" i="36"/>
  <c r="B13" i="36"/>
  <c r="G12" i="36"/>
  <c r="F12" i="36"/>
  <c r="E12" i="36"/>
  <c r="D12" i="36"/>
  <c r="C12" i="36"/>
  <c r="B12" i="36"/>
  <c r="G10" i="36"/>
  <c r="F10" i="36"/>
  <c r="E10" i="36"/>
  <c r="D10" i="36"/>
  <c r="C10" i="36"/>
  <c r="B10" i="36"/>
  <c r="G9" i="36"/>
  <c r="F9" i="36"/>
  <c r="E9" i="36"/>
  <c r="D9" i="36"/>
  <c r="C9" i="36"/>
  <c r="B9" i="36"/>
  <c r="G8" i="36"/>
  <c r="F8" i="36"/>
  <c r="E8" i="36"/>
  <c r="D8" i="36"/>
  <c r="C8" i="36"/>
  <c r="B8" i="36"/>
  <c r="G36" i="35"/>
  <c r="F36" i="35"/>
  <c r="E36" i="35"/>
  <c r="D36" i="35"/>
  <c r="C36" i="35"/>
  <c r="B36" i="35"/>
  <c r="G35" i="35"/>
  <c r="F35" i="35"/>
  <c r="E35" i="35"/>
  <c r="D35" i="35"/>
  <c r="C35" i="35"/>
  <c r="B35" i="35"/>
  <c r="G33" i="35"/>
  <c r="F33" i="35"/>
  <c r="E33" i="35"/>
  <c r="D33" i="35"/>
  <c r="C33" i="35"/>
  <c r="B33" i="35"/>
  <c r="G32" i="35"/>
  <c r="F32" i="35"/>
  <c r="E32" i="35"/>
  <c r="D32" i="35"/>
  <c r="C32" i="35"/>
  <c r="B32" i="35"/>
  <c r="G30" i="35"/>
  <c r="F30" i="35"/>
  <c r="E30" i="35"/>
  <c r="D30" i="35"/>
  <c r="C30" i="35"/>
  <c r="B30" i="35"/>
  <c r="G29" i="35"/>
  <c r="F29" i="35"/>
  <c r="E29" i="35"/>
  <c r="D29" i="35"/>
  <c r="C29" i="35"/>
  <c r="B29" i="35"/>
  <c r="G27" i="35"/>
  <c r="F27" i="35"/>
  <c r="E27" i="35"/>
  <c r="D27" i="35"/>
  <c r="C27" i="35"/>
  <c r="B27" i="35"/>
  <c r="G26" i="35"/>
  <c r="F26" i="35"/>
  <c r="E26" i="35"/>
  <c r="D26" i="35"/>
  <c r="C26" i="35"/>
  <c r="B26" i="35"/>
  <c r="G24" i="35"/>
  <c r="F24" i="35"/>
  <c r="E24" i="35"/>
  <c r="D24" i="35"/>
  <c r="C24" i="35"/>
  <c r="B24" i="35"/>
  <c r="G23" i="35"/>
  <c r="F23" i="35"/>
  <c r="E23" i="35"/>
  <c r="D23" i="35"/>
  <c r="C23" i="35"/>
  <c r="B23" i="35"/>
  <c r="G21" i="35"/>
  <c r="F21" i="35"/>
  <c r="E21" i="35"/>
  <c r="D21" i="35"/>
  <c r="C21" i="35"/>
  <c r="B21" i="35"/>
  <c r="G20" i="35"/>
  <c r="F20" i="35"/>
  <c r="E20" i="35"/>
  <c r="D20" i="35"/>
  <c r="C20" i="35"/>
  <c r="B20" i="35"/>
  <c r="G18" i="35"/>
  <c r="F18" i="35"/>
  <c r="E18" i="35"/>
  <c r="D18" i="35"/>
  <c r="C18" i="35"/>
  <c r="B18" i="35"/>
  <c r="G17" i="35"/>
  <c r="F17" i="35"/>
  <c r="E17" i="35"/>
  <c r="D17" i="35"/>
  <c r="C17" i="35"/>
  <c r="B17" i="35"/>
  <c r="G16" i="35"/>
  <c r="F16" i="35"/>
  <c r="E16" i="35"/>
  <c r="D16" i="35"/>
  <c r="C16" i="35"/>
  <c r="B16" i="35"/>
  <c r="G14" i="35"/>
  <c r="F14" i="35"/>
  <c r="E14" i="35"/>
  <c r="D14" i="35"/>
  <c r="C14" i="35"/>
  <c r="B14" i="35"/>
  <c r="G13" i="35"/>
  <c r="F13" i="35"/>
  <c r="E13" i="35"/>
  <c r="D13" i="35"/>
  <c r="C13" i="35"/>
  <c r="B13" i="35"/>
  <c r="G12" i="35"/>
  <c r="F12" i="35"/>
  <c r="E12" i="35"/>
  <c r="D12" i="35"/>
  <c r="C12" i="35"/>
  <c r="B12" i="35"/>
  <c r="G10" i="35"/>
  <c r="F10" i="35"/>
  <c r="E10" i="35"/>
  <c r="D10" i="35"/>
  <c r="C10" i="35"/>
  <c r="B10" i="35"/>
  <c r="G9" i="35"/>
  <c r="F9" i="35"/>
  <c r="E9" i="35"/>
  <c r="D9" i="35"/>
  <c r="C9" i="35"/>
  <c r="B9" i="35"/>
  <c r="G8" i="35"/>
  <c r="F8" i="35"/>
  <c r="E8" i="35"/>
  <c r="D8" i="35"/>
  <c r="C8" i="35"/>
  <c r="B8" i="35"/>
  <c r="G36" i="34"/>
  <c r="F36" i="34"/>
  <c r="E36" i="34"/>
  <c r="D36" i="34"/>
  <c r="C36" i="34"/>
  <c r="B36" i="34"/>
  <c r="G35" i="34"/>
  <c r="F35" i="34"/>
  <c r="E35" i="34"/>
  <c r="D35" i="34"/>
  <c r="C35" i="34"/>
  <c r="B35" i="34"/>
  <c r="G33" i="34"/>
  <c r="F33" i="34"/>
  <c r="E33" i="34"/>
  <c r="D33" i="34"/>
  <c r="C33" i="34"/>
  <c r="B33" i="34"/>
  <c r="G32" i="34"/>
  <c r="F32" i="34"/>
  <c r="E32" i="34"/>
  <c r="D32" i="34"/>
  <c r="C32" i="34"/>
  <c r="B32" i="34"/>
  <c r="G30" i="34"/>
  <c r="F30" i="34"/>
  <c r="E30" i="34"/>
  <c r="D30" i="34"/>
  <c r="C30" i="34"/>
  <c r="B30" i="34"/>
  <c r="G29" i="34"/>
  <c r="F29" i="34"/>
  <c r="E29" i="34"/>
  <c r="D29" i="34"/>
  <c r="C29" i="34"/>
  <c r="B29" i="34"/>
  <c r="G27" i="34"/>
  <c r="F27" i="34"/>
  <c r="E27" i="34"/>
  <c r="D27" i="34"/>
  <c r="C27" i="34"/>
  <c r="B27" i="34"/>
  <c r="G26" i="34"/>
  <c r="F26" i="34"/>
  <c r="E26" i="34"/>
  <c r="D26" i="34"/>
  <c r="C26" i="34"/>
  <c r="B26" i="34"/>
  <c r="G24" i="34"/>
  <c r="F24" i="34"/>
  <c r="E24" i="34"/>
  <c r="D24" i="34"/>
  <c r="C24" i="34"/>
  <c r="B24" i="34"/>
  <c r="G23" i="34"/>
  <c r="F23" i="34"/>
  <c r="E23" i="34"/>
  <c r="D23" i="34"/>
  <c r="C23" i="34"/>
  <c r="B23" i="34"/>
  <c r="G21" i="34"/>
  <c r="F21" i="34"/>
  <c r="E21" i="34"/>
  <c r="D21" i="34"/>
  <c r="C21" i="34"/>
  <c r="B21" i="34"/>
  <c r="G20" i="34"/>
  <c r="F20" i="34"/>
  <c r="E20" i="34"/>
  <c r="D20" i="34"/>
  <c r="C20" i="34"/>
  <c r="B20" i="34"/>
  <c r="G18" i="34"/>
  <c r="F18" i="34"/>
  <c r="E18" i="34"/>
  <c r="D18" i="34"/>
  <c r="C18" i="34"/>
  <c r="B18" i="34"/>
  <c r="G17" i="34"/>
  <c r="F17" i="34"/>
  <c r="E17" i="34"/>
  <c r="D17" i="34"/>
  <c r="C17" i="34"/>
  <c r="B17" i="34"/>
  <c r="G16" i="34"/>
  <c r="F16" i="34"/>
  <c r="E16" i="34"/>
  <c r="D16" i="34"/>
  <c r="C16" i="34"/>
  <c r="B16" i="34"/>
  <c r="G14" i="34"/>
  <c r="F14" i="34"/>
  <c r="E14" i="34"/>
  <c r="D14" i="34"/>
  <c r="C14" i="34"/>
  <c r="B14" i="34"/>
  <c r="G13" i="34"/>
  <c r="F13" i="34"/>
  <c r="E13" i="34"/>
  <c r="D13" i="34"/>
  <c r="C13" i="34"/>
  <c r="B13" i="34"/>
  <c r="G12" i="34"/>
  <c r="F12" i="34"/>
  <c r="E12" i="34"/>
  <c r="D12" i="34"/>
  <c r="C12" i="34"/>
  <c r="B12" i="34"/>
  <c r="G10" i="34"/>
  <c r="F10" i="34"/>
  <c r="E10" i="34"/>
  <c r="D10" i="34"/>
  <c r="C10" i="34"/>
  <c r="B10" i="34"/>
  <c r="G9" i="34"/>
  <c r="F9" i="34"/>
  <c r="E9" i="34"/>
  <c r="D9" i="34"/>
  <c r="C9" i="34"/>
  <c r="B9" i="34"/>
  <c r="G8" i="34"/>
  <c r="F8" i="34"/>
  <c r="E8" i="34"/>
  <c r="D8" i="34"/>
  <c r="C8" i="34"/>
  <c r="B8" i="34"/>
  <c r="G36" i="1" l="1"/>
  <c r="F36" i="1"/>
  <c r="E36" i="1"/>
  <c r="G35" i="1"/>
  <c r="F35" i="1"/>
  <c r="E35" i="1"/>
  <c r="G33" i="1"/>
  <c r="F33" i="1"/>
  <c r="E33" i="1"/>
  <c r="G32" i="1"/>
  <c r="F32" i="1"/>
  <c r="E32" i="1"/>
  <c r="G30" i="1"/>
  <c r="F30" i="1"/>
  <c r="E30" i="1"/>
  <c r="G29" i="1"/>
  <c r="F29" i="1"/>
  <c r="E29" i="1"/>
  <c r="G27" i="1"/>
  <c r="F27" i="1"/>
  <c r="E27" i="1"/>
  <c r="G26" i="1"/>
  <c r="F26" i="1"/>
  <c r="E26" i="1"/>
  <c r="G24" i="1"/>
  <c r="F24" i="1"/>
  <c r="E24" i="1"/>
  <c r="G23" i="1"/>
  <c r="F23" i="1"/>
  <c r="E23" i="1"/>
  <c r="G21" i="1"/>
  <c r="F21" i="1"/>
  <c r="E21" i="1"/>
  <c r="G20" i="1"/>
  <c r="F20" i="1"/>
  <c r="E20" i="1"/>
  <c r="G18" i="1"/>
  <c r="F18" i="1"/>
  <c r="E18" i="1"/>
  <c r="G17" i="1"/>
  <c r="F17" i="1"/>
  <c r="E17" i="1"/>
  <c r="G16" i="1"/>
  <c r="F16" i="1"/>
  <c r="E16" i="1"/>
  <c r="G14" i="1"/>
  <c r="F14" i="1"/>
  <c r="E14" i="1"/>
  <c r="G13" i="1"/>
  <c r="F13" i="1"/>
  <c r="E13" i="1"/>
  <c r="G12" i="1"/>
  <c r="F12" i="1"/>
  <c r="E12" i="1"/>
  <c r="G10" i="1"/>
  <c r="F10" i="1"/>
  <c r="E10" i="1"/>
  <c r="G9" i="1"/>
  <c r="F9" i="1"/>
  <c r="E9" i="1"/>
  <c r="G8" i="1"/>
  <c r="F8" i="1"/>
  <c r="E8" i="1"/>
  <c r="D36" i="1"/>
  <c r="D35" i="1"/>
  <c r="D33" i="1"/>
  <c r="D32" i="1"/>
  <c r="D30" i="1"/>
  <c r="D29" i="1"/>
  <c r="D27" i="1"/>
  <c r="D26" i="1"/>
  <c r="D24" i="1"/>
  <c r="D23" i="1"/>
  <c r="D21" i="1"/>
  <c r="D20" i="1"/>
  <c r="D18" i="1"/>
  <c r="D17" i="1"/>
  <c r="D16" i="1"/>
  <c r="D14" i="1"/>
  <c r="D13" i="1"/>
  <c r="D12" i="1"/>
  <c r="C36" i="1"/>
  <c r="C35" i="1"/>
  <c r="C33" i="1"/>
  <c r="C32" i="1"/>
  <c r="C30" i="1"/>
  <c r="C29" i="1"/>
  <c r="C27" i="1"/>
  <c r="C26" i="1"/>
  <c r="C24" i="1"/>
  <c r="C23" i="1"/>
  <c r="C21" i="1"/>
  <c r="C20" i="1"/>
  <c r="C18" i="1"/>
  <c r="C17" i="1"/>
  <c r="C16" i="1"/>
  <c r="C14" i="1"/>
  <c r="C13" i="1"/>
  <c r="C12" i="1"/>
  <c r="B36" i="1"/>
  <c r="B35" i="1"/>
  <c r="B33" i="1"/>
  <c r="B32" i="1"/>
  <c r="B30" i="1"/>
  <c r="B29" i="1"/>
  <c r="B27" i="1"/>
  <c r="B26" i="1"/>
  <c r="B24" i="1"/>
  <c r="B23" i="1"/>
  <c r="B21" i="1"/>
  <c r="B20" i="1"/>
  <c r="B18" i="1"/>
  <c r="B17" i="1"/>
  <c r="B16" i="1"/>
  <c r="B14" i="1"/>
  <c r="B13" i="1"/>
  <c r="B12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<sst xmlns="http://schemas.openxmlformats.org/spreadsheetml/2006/main" count="1188" uniqueCount="52">
  <si>
    <t>DESCRIPCION</t>
  </si>
  <si>
    <t>BAJO-BAJO  E1</t>
  </si>
  <si>
    <t>Cargo Fijo $/mes</t>
  </si>
  <si>
    <r>
      <t>Consumo Básico $/M</t>
    </r>
    <r>
      <rPr>
        <sz val="8"/>
        <rFont val="Times New Roman"/>
        <family val="1"/>
      </rPr>
      <t>3</t>
    </r>
  </si>
  <si>
    <t>BAJO   E2</t>
  </si>
  <si>
    <t>Consumo Básico $/M3</t>
  </si>
  <si>
    <t>MEDIO-BAJO  E3</t>
  </si>
  <si>
    <t>MEDIO  E4</t>
  </si>
  <si>
    <t>MEDIO-ALTO  E5</t>
  </si>
  <si>
    <t>ALTO   E6</t>
  </si>
  <si>
    <t>COMERCIAL</t>
  </si>
  <si>
    <t>Consumo $/M3</t>
  </si>
  <si>
    <t>OFICIAL</t>
  </si>
  <si>
    <t>INDUSTRIAL</t>
  </si>
  <si>
    <t>ACUAVALLE S.A. E.S.P.</t>
  </si>
  <si>
    <t>ACUEDUCTO</t>
  </si>
  <si>
    <t>ALCANTARILLADO</t>
  </si>
  <si>
    <t>MUNICIPIO DE ALCALA</t>
  </si>
  <si>
    <t>C. Comple - Suntuario $/M3</t>
  </si>
  <si>
    <t>MUNICIPIO DE LA CUMBRE</t>
  </si>
  <si>
    <t>MUNICIPIO DE LA UNION</t>
  </si>
  <si>
    <t>MUNICIPIO DE LA VICTORIA</t>
  </si>
  <si>
    <t>MUNICIPIO DE OBANDO</t>
  </si>
  <si>
    <t>MUNICIPIO DE PRADERA</t>
  </si>
  <si>
    <t>MUNICIPIO DE RESTREPO</t>
  </si>
  <si>
    <t>MUNICIPIO DE RIOFRIO</t>
  </si>
  <si>
    <t>MUNICIPIO DE ROLDANILLO</t>
  </si>
  <si>
    <t>MUNICIPIO DE SAN PEDRO</t>
  </si>
  <si>
    <t>MUNICIPIO DE SEVILLA</t>
  </si>
  <si>
    <t>MUNICIPIO DE TORO</t>
  </si>
  <si>
    <t>MUNICIPIO DE TRUJILLO</t>
  </si>
  <si>
    <t>MUNICIPIO DE ULLOA</t>
  </si>
  <si>
    <t>MUNICIPIO DE VIJES</t>
  </si>
  <si>
    <t>MUNICIPIO DE YOTOCO</t>
  </si>
  <si>
    <t>MUNICIPIO DE ZARZAL</t>
  </si>
  <si>
    <t>MUNICIPIO DE ANDALUCIA</t>
  </si>
  <si>
    <t>MUNICIPIO DE ANSERMANUEVO</t>
  </si>
  <si>
    <t>MUNICIPIO DE ARGELIA</t>
  </si>
  <si>
    <t>MUNICIPIO DE BOLIVAR</t>
  </si>
  <si>
    <t>MUNICIPIO DE BUGALAGRANDE</t>
  </si>
  <si>
    <t>MUNICIPIO DE CAICEDONIA</t>
  </si>
  <si>
    <t>MUNICIPIO DE CANDELARIA</t>
  </si>
  <si>
    <t>MUNICIPIO DE DAGUA</t>
  </si>
  <si>
    <t>MUNICIPIO DE EL CAIRO</t>
  </si>
  <si>
    <t>MUNICIPIO DE EL CERRITO</t>
  </si>
  <si>
    <t>MUNICIPIO DE EL DOVIO</t>
  </si>
  <si>
    <t>MUNICIPIO DE FLORIDA</t>
  </si>
  <si>
    <t>MUNICIPIO DE GINEBRA</t>
  </si>
  <si>
    <t>MUNICIPIO DE GUACARI</t>
  </si>
  <si>
    <t>MUNICIPIO DE JAMUNDI</t>
  </si>
  <si>
    <t>TARIFAS PROYECTADAS</t>
  </si>
  <si>
    <t>MUNICIPIO DE EL AGUILA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</si>
</sst>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"/>
    <numFmt numFmtId="166" formatCode="#,##0.000000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Protection="1">
      <protection locked="0"/>
    </xf>
    <xf numFmtId="4" fontId="7" fillId="0" borderId="0" xfId="0" applyNumberFormat="1" applyFont="1" applyFill="1" applyProtection="1"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4" fontId="3" fillId="0" borderId="4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4" fontId="3" fillId="0" borderId="9" xfId="0" applyNumberFormat="1" applyFont="1" applyFill="1" applyBorder="1" applyProtection="1">
      <protection locked="0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4" fontId="5" fillId="2" borderId="10" xfId="0" applyNumberFormat="1" applyFont="1" applyFill="1" applyBorder="1" applyAlignment="1" applyProtection="1">
      <alignment vertical="center"/>
      <protection locked="0"/>
    </xf>
    <xf numFmtId="165" fontId="5" fillId="2" borderId="13" xfId="0" applyNumberFormat="1" applyFont="1" applyFill="1" applyBorder="1" applyAlignment="1" applyProtection="1">
      <alignment horizontal="center"/>
      <protection locked="0"/>
    </xf>
    <xf numFmtId="165" fontId="5" fillId="3" borderId="6" xfId="0" applyNumberFormat="1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5" fillId="2" borderId="17" xfId="0" applyNumberFormat="1" applyFont="1" applyFill="1" applyBorder="1" applyAlignment="1" applyProtection="1">
      <alignment vertical="center"/>
      <protection locked="0"/>
    </xf>
    <xf numFmtId="4" fontId="3" fillId="0" borderId="14" xfId="0" applyNumberFormat="1" applyFont="1" applyFill="1" applyBorder="1" applyProtection="1">
      <protection locked="0"/>
    </xf>
    <xf numFmtId="165" fontId="5" fillId="3" borderId="18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Protection="1">
      <protection locked="0"/>
    </xf>
    <xf numFmtId="4" fontId="5" fillId="2" borderId="19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Protection="1">
      <protection locked="0"/>
    </xf>
    <xf numFmtId="4" fontId="3" fillId="0" borderId="21" xfId="0" applyNumberFormat="1" applyFont="1" applyFill="1" applyBorder="1" applyProtection="1">
      <protection locked="0"/>
    </xf>
    <xf numFmtId="4" fontId="5" fillId="2" borderId="21" xfId="0" applyNumberFormat="1" applyFont="1" applyFill="1" applyBorder="1" applyAlignment="1" applyProtection="1">
      <alignment vertical="center"/>
      <protection locked="0"/>
    </xf>
    <xf numFmtId="4" fontId="5" fillId="2" borderId="22" xfId="0" applyNumberFormat="1" applyFont="1" applyFill="1" applyBorder="1" applyAlignment="1" applyProtection="1">
      <alignment vertical="center"/>
      <protection locked="0"/>
    </xf>
    <xf numFmtId="4" fontId="3" fillId="0" borderId="23" xfId="0" applyNumberFormat="1" applyFont="1" applyFill="1" applyBorder="1" applyProtection="1">
      <protection locked="0"/>
    </xf>
    <xf numFmtId="4" fontId="5" fillId="2" borderId="16" xfId="0" applyNumberFormat="1" applyFont="1" applyFill="1" applyBorder="1" applyAlignment="1" applyProtection="1">
      <alignment vertical="center"/>
      <protection locked="0"/>
    </xf>
    <xf numFmtId="4" fontId="5" fillId="2" borderId="15" xfId="0" applyNumberFormat="1" applyFont="1" applyFill="1" applyBorder="1" applyAlignment="1" applyProtection="1">
      <alignment vertical="center"/>
      <protection locked="0"/>
    </xf>
    <xf numFmtId="1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8" xfId="0" applyNumberFormat="1" applyFont="1" applyFill="1" applyBorder="1" applyAlignment="1" applyProtection="1">
      <alignment horizontal="center"/>
      <protection locked="0"/>
    </xf>
    <xf numFmtId="17" fontId="6" fillId="2" borderId="5" xfId="0" applyNumberFormat="1" applyFont="1" applyFill="1" applyBorder="1" applyAlignment="1" applyProtection="1">
      <alignment horizontal="center" vertical="center"/>
      <protection locked="0"/>
    </xf>
    <xf numFmtId="17" fontId="6" fillId="2" borderId="24" xfId="0" applyNumberFormat="1" applyFont="1" applyFill="1" applyBorder="1" applyAlignment="1" applyProtection="1">
      <alignment horizontal="center" vertical="center"/>
      <protection locked="0"/>
    </xf>
    <xf numFmtId="165" fontId="5" fillId="3" borderId="13" xfId="0" applyNumberFormat="1" applyFont="1" applyFill="1" applyBorder="1" applyAlignment="1" applyProtection="1">
      <alignment horizontal="center"/>
      <protection locked="0"/>
    </xf>
    <xf numFmtId="166" fontId="5" fillId="3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63" Type="http://schemas.openxmlformats.org/officeDocument/2006/relationships/externalLink" Target="externalLinks/externalLink30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66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externalLink" Target="externalLinks/externalLink3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29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cal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Aguil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Cai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Cerrit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l%20Dov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lori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Ginebr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Guacari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Jamund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Cumbr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Un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daluci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Victori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Oband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Prader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Restrep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Riofri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oldanill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San%20Pedr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Sevill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Tor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Truj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sermanuev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Ulloa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Vij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Yotoc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Zarz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rgel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iv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ugalagran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aicedon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andelar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a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2423.7640000000001</v>
          </cell>
          <cell r="C8">
            <v>2423.7640000000001</v>
          </cell>
          <cell r="D8">
            <v>2423.7640000000001</v>
          </cell>
        </row>
        <row r="9">
          <cell r="B9">
            <v>685.22800000000007</v>
          </cell>
          <cell r="C9">
            <v>685.22800000000007</v>
          </cell>
          <cell r="D9">
            <v>685.22800000000007</v>
          </cell>
        </row>
        <row r="10">
          <cell r="B10">
            <v>1713.0700000000002</v>
          </cell>
          <cell r="C10">
            <v>1713.0700000000002</v>
          </cell>
          <cell r="D10">
            <v>1713.0700000000002</v>
          </cell>
        </row>
        <row r="12">
          <cell r="B12">
            <v>4241.5869999999995</v>
          </cell>
          <cell r="C12">
            <v>4241.5869999999995</v>
          </cell>
          <cell r="D12">
            <v>4241.5869999999995</v>
          </cell>
        </row>
        <row r="13">
          <cell r="B13">
            <v>1199.1490000000001</v>
          </cell>
          <cell r="C13">
            <v>1199.1490000000001</v>
          </cell>
          <cell r="D13">
            <v>1199.1490000000001</v>
          </cell>
        </row>
        <row r="14">
          <cell r="B14">
            <v>1713.0700000000002</v>
          </cell>
          <cell r="C14">
            <v>1713.0700000000002</v>
          </cell>
          <cell r="D14">
            <v>1713.0700000000002</v>
          </cell>
        </row>
        <row r="16">
          <cell r="B16">
            <v>5453.4690000000001</v>
          </cell>
          <cell r="C16">
            <v>5453.4690000000001</v>
          </cell>
          <cell r="D16">
            <v>5453.4690000000001</v>
          </cell>
        </row>
        <row r="17">
          <cell r="B17">
            <v>1541.7630000000001</v>
          </cell>
          <cell r="C17">
            <v>1541.7630000000001</v>
          </cell>
          <cell r="D17">
            <v>1541.7630000000001</v>
          </cell>
        </row>
        <row r="18">
          <cell r="B18">
            <v>1713.0700000000002</v>
          </cell>
          <cell r="C18">
            <v>1713.0700000000002</v>
          </cell>
          <cell r="D18">
            <v>1713.0700000000002</v>
          </cell>
        </row>
        <row r="20">
          <cell r="B20">
            <v>6059.41</v>
          </cell>
          <cell r="C20">
            <v>6059.41</v>
          </cell>
          <cell r="D20">
            <v>6059.41</v>
          </cell>
        </row>
        <row r="21">
          <cell r="B21">
            <v>1713.0700000000002</v>
          </cell>
          <cell r="C21">
            <v>1713.0700000000002</v>
          </cell>
          <cell r="D21">
            <v>1713.0700000000002</v>
          </cell>
        </row>
        <row r="23">
          <cell r="B23">
            <v>9089.1149999999998</v>
          </cell>
          <cell r="C23">
            <v>9089.1149999999998</v>
          </cell>
          <cell r="D23">
            <v>9089.1149999999998</v>
          </cell>
        </row>
        <row r="24">
          <cell r="B24">
            <v>2569.6050000000005</v>
          </cell>
          <cell r="C24">
            <v>2569.6050000000005</v>
          </cell>
          <cell r="D24">
            <v>2569.6050000000005</v>
          </cell>
        </row>
        <row r="26">
          <cell r="B26">
            <v>9695.0560000000005</v>
          </cell>
          <cell r="C26">
            <v>9695.0560000000005</v>
          </cell>
          <cell r="D26">
            <v>9695.0560000000005</v>
          </cell>
        </row>
        <row r="27">
          <cell r="B27">
            <v>2740.9120000000003</v>
          </cell>
          <cell r="C27">
            <v>2740.9120000000003</v>
          </cell>
          <cell r="D27">
            <v>2740.9120000000003</v>
          </cell>
        </row>
        <row r="29">
          <cell r="B29">
            <v>9089.1149999999998</v>
          </cell>
          <cell r="C29">
            <v>9089.1149999999998</v>
          </cell>
          <cell r="D29">
            <v>9089.1149999999998</v>
          </cell>
        </row>
        <row r="30">
          <cell r="B30">
            <v>2569.6050000000005</v>
          </cell>
          <cell r="C30">
            <v>2569.6050000000005</v>
          </cell>
          <cell r="D30">
            <v>2569.6050000000005</v>
          </cell>
        </row>
        <row r="32">
          <cell r="B32">
            <v>6059.41</v>
          </cell>
          <cell r="C32">
            <v>6059.41</v>
          </cell>
          <cell r="D32">
            <v>6059.41</v>
          </cell>
        </row>
        <row r="33">
          <cell r="B33">
            <v>1713.0700000000002</v>
          </cell>
          <cell r="C33">
            <v>1713.0700000000002</v>
          </cell>
          <cell r="D33">
            <v>1713.0700000000002</v>
          </cell>
        </row>
        <row r="35">
          <cell r="B35">
            <v>7877.2330000000002</v>
          </cell>
          <cell r="C35">
            <v>7877.2330000000002</v>
          </cell>
          <cell r="D35">
            <v>7877.2330000000002</v>
          </cell>
        </row>
        <row r="36">
          <cell r="B36">
            <v>2226.9910000000004</v>
          </cell>
          <cell r="C36">
            <v>2226.9910000000004</v>
          </cell>
          <cell r="D36">
            <v>2226.9910000000004</v>
          </cell>
        </row>
      </sheetData>
      <sheetData sheetId="1">
        <row r="8">
          <cell r="B8">
            <v>1275.78</v>
          </cell>
          <cell r="C8">
            <v>1275.78</v>
          </cell>
          <cell r="D8">
            <v>1275.78</v>
          </cell>
        </row>
        <row r="9">
          <cell r="B9">
            <v>389.93200000000002</v>
          </cell>
          <cell r="C9">
            <v>389.93200000000002</v>
          </cell>
          <cell r="D9">
            <v>389.93200000000002</v>
          </cell>
        </row>
        <row r="10">
          <cell r="B10">
            <v>974.83</v>
          </cell>
          <cell r="C10">
            <v>974.83</v>
          </cell>
          <cell r="D10">
            <v>974.83</v>
          </cell>
        </row>
        <row r="12">
          <cell r="B12">
            <v>2232.6149999999998</v>
          </cell>
          <cell r="C12">
            <v>2232.6149999999998</v>
          </cell>
          <cell r="D12">
            <v>2232.6149999999998</v>
          </cell>
        </row>
        <row r="13">
          <cell r="B13">
            <v>682.38099999999997</v>
          </cell>
          <cell r="C13">
            <v>682.38099999999997</v>
          </cell>
          <cell r="D13">
            <v>682.38099999999997</v>
          </cell>
        </row>
        <row r="14">
          <cell r="B14">
            <v>974.83</v>
          </cell>
          <cell r="C14">
            <v>974.83</v>
          </cell>
          <cell r="D14">
            <v>974.83</v>
          </cell>
        </row>
        <row r="16">
          <cell r="B16">
            <v>2870.5050000000001</v>
          </cell>
          <cell r="C16">
            <v>2870.5050000000001</v>
          </cell>
          <cell r="D16">
            <v>2870.5050000000001</v>
          </cell>
        </row>
        <row r="17">
          <cell r="B17">
            <v>877.34700000000009</v>
          </cell>
          <cell r="C17">
            <v>877.34700000000009</v>
          </cell>
          <cell r="D17">
            <v>877.34700000000009</v>
          </cell>
        </row>
        <row r="18">
          <cell r="B18">
            <v>974.83</v>
          </cell>
          <cell r="C18">
            <v>974.83</v>
          </cell>
          <cell r="D18">
            <v>974.83</v>
          </cell>
        </row>
        <row r="20">
          <cell r="B20">
            <v>3189.45</v>
          </cell>
          <cell r="C20">
            <v>3189.45</v>
          </cell>
          <cell r="D20">
            <v>3189.45</v>
          </cell>
        </row>
        <row r="21">
          <cell r="B21">
            <v>974.83</v>
          </cell>
          <cell r="C21">
            <v>974.83</v>
          </cell>
          <cell r="D21">
            <v>974.83</v>
          </cell>
        </row>
        <row r="23">
          <cell r="B23">
            <v>4784.1749999999993</v>
          </cell>
          <cell r="C23">
            <v>4784.1749999999993</v>
          </cell>
          <cell r="D23">
            <v>4784.1749999999993</v>
          </cell>
        </row>
        <row r="24">
          <cell r="B24">
            <v>1462.2450000000001</v>
          </cell>
          <cell r="C24">
            <v>1462.2450000000001</v>
          </cell>
          <cell r="D24">
            <v>1462.2450000000001</v>
          </cell>
        </row>
        <row r="26">
          <cell r="B26">
            <v>5103.12</v>
          </cell>
          <cell r="C26">
            <v>5103.12</v>
          </cell>
          <cell r="D26">
            <v>5103.12</v>
          </cell>
        </row>
        <row r="27">
          <cell r="B27">
            <v>1559.7280000000001</v>
          </cell>
          <cell r="C27">
            <v>1559.7280000000001</v>
          </cell>
          <cell r="D27">
            <v>1559.7280000000001</v>
          </cell>
        </row>
        <row r="29">
          <cell r="B29">
            <v>4784.1749999999993</v>
          </cell>
          <cell r="C29">
            <v>4784.1749999999993</v>
          </cell>
          <cell r="D29">
            <v>4784.1749999999993</v>
          </cell>
        </row>
        <row r="30">
          <cell r="B30">
            <v>1462.2450000000001</v>
          </cell>
          <cell r="C30">
            <v>1462.2450000000001</v>
          </cell>
          <cell r="D30">
            <v>1462.2450000000001</v>
          </cell>
        </row>
        <row r="32">
          <cell r="B32">
            <v>3189.45</v>
          </cell>
          <cell r="C32">
            <v>3189.45</v>
          </cell>
          <cell r="D32">
            <v>3189.45</v>
          </cell>
        </row>
        <row r="33">
          <cell r="B33">
            <v>974.83</v>
          </cell>
          <cell r="C33">
            <v>974.83</v>
          </cell>
          <cell r="D33">
            <v>974.83</v>
          </cell>
        </row>
        <row r="35">
          <cell r="B35">
            <v>4146.2849999999999</v>
          </cell>
          <cell r="C35">
            <v>4146.2849999999999</v>
          </cell>
          <cell r="D35">
            <v>4146.2849999999999</v>
          </cell>
        </row>
        <row r="36">
          <cell r="B36">
            <v>1267.279</v>
          </cell>
          <cell r="C36">
            <v>1267.279</v>
          </cell>
          <cell r="D36">
            <v>1267.279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1806.6180000000004</v>
          </cell>
          <cell r="C8">
            <v>1806.6180000000004</v>
          </cell>
          <cell r="D8">
            <v>1806.6180000000004</v>
          </cell>
        </row>
        <row r="9">
          <cell r="B9">
            <v>661.11900000000014</v>
          </cell>
          <cell r="C9">
            <v>661.11900000000014</v>
          </cell>
          <cell r="D9">
            <v>661.11900000000014</v>
          </cell>
        </row>
        <row r="10">
          <cell r="B10">
            <v>2203.73</v>
          </cell>
          <cell r="C10">
            <v>2203.73</v>
          </cell>
          <cell r="D10">
            <v>2203.73</v>
          </cell>
        </row>
        <row r="12">
          <cell r="B12">
            <v>3613.2360000000003</v>
          </cell>
          <cell r="C12">
            <v>3613.2360000000003</v>
          </cell>
          <cell r="D12">
            <v>3613.2360000000003</v>
          </cell>
        </row>
        <row r="13">
          <cell r="B13">
            <v>1322.2380000000001</v>
          </cell>
          <cell r="C13">
            <v>1322.2380000000001</v>
          </cell>
          <cell r="D13">
            <v>1322.2380000000001</v>
          </cell>
        </row>
        <row r="14">
          <cell r="B14">
            <v>2203.73</v>
          </cell>
          <cell r="C14">
            <v>2203.73</v>
          </cell>
          <cell r="D14">
            <v>2203.73</v>
          </cell>
        </row>
        <row r="16">
          <cell r="B16">
            <v>5118.7510000000002</v>
          </cell>
          <cell r="C16">
            <v>5118.7510000000002</v>
          </cell>
          <cell r="D16">
            <v>5118.7510000000002</v>
          </cell>
        </row>
        <row r="17">
          <cell r="B17">
            <v>1873.1704999999999</v>
          </cell>
          <cell r="C17">
            <v>1873.1704999999999</v>
          </cell>
          <cell r="D17">
            <v>1873.1704999999999</v>
          </cell>
        </row>
        <row r="18">
          <cell r="B18">
            <v>2203.73</v>
          </cell>
          <cell r="C18">
            <v>2203.73</v>
          </cell>
          <cell r="D18">
            <v>2203.73</v>
          </cell>
        </row>
        <row r="20">
          <cell r="B20">
            <v>6022.06</v>
          </cell>
          <cell r="C20">
            <v>6022.06</v>
          </cell>
          <cell r="D20">
            <v>6022.06</v>
          </cell>
        </row>
        <row r="21">
          <cell r="B21">
            <v>2203.73</v>
          </cell>
          <cell r="C21">
            <v>2203.73</v>
          </cell>
          <cell r="D21">
            <v>2203.73</v>
          </cell>
        </row>
        <row r="23">
          <cell r="B23">
            <v>9033.09</v>
          </cell>
          <cell r="C23">
            <v>9033.09</v>
          </cell>
          <cell r="D23">
            <v>9033.09</v>
          </cell>
        </row>
        <row r="24">
          <cell r="B24">
            <v>3305.5950000000003</v>
          </cell>
          <cell r="C24">
            <v>3305.5950000000003</v>
          </cell>
          <cell r="D24">
            <v>3305.5950000000003</v>
          </cell>
        </row>
        <row r="26">
          <cell r="B26">
            <v>9635.2960000000003</v>
          </cell>
          <cell r="C26">
            <v>9635.2960000000003</v>
          </cell>
          <cell r="D26">
            <v>9635.2960000000003</v>
          </cell>
        </row>
        <row r="27">
          <cell r="B27">
            <v>3525.9680000000003</v>
          </cell>
          <cell r="C27">
            <v>3525.9680000000003</v>
          </cell>
          <cell r="D27">
            <v>3525.9680000000003</v>
          </cell>
        </row>
        <row r="29">
          <cell r="B29">
            <v>9033.09</v>
          </cell>
          <cell r="C29">
            <v>9033.09</v>
          </cell>
          <cell r="D29">
            <v>9033.09</v>
          </cell>
        </row>
        <row r="30">
          <cell r="B30">
            <v>3305.5950000000003</v>
          </cell>
          <cell r="C30">
            <v>3305.5950000000003</v>
          </cell>
          <cell r="D30">
            <v>3305.5950000000003</v>
          </cell>
        </row>
        <row r="32">
          <cell r="B32">
            <v>6022.06</v>
          </cell>
          <cell r="C32">
            <v>6022.06</v>
          </cell>
          <cell r="D32">
            <v>6022.06</v>
          </cell>
        </row>
        <row r="33">
          <cell r="B33">
            <v>2203.73</v>
          </cell>
          <cell r="C33">
            <v>2203.73</v>
          </cell>
          <cell r="D33">
            <v>2203.73</v>
          </cell>
        </row>
        <row r="35">
          <cell r="B35">
            <v>7828.6780000000008</v>
          </cell>
          <cell r="C35">
            <v>7828.6780000000008</v>
          </cell>
          <cell r="D35">
            <v>7828.6780000000008</v>
          </cell>
        </row>
        <row r="36">
          <cell r="B36">
            <v>2864.8490000000002</v>
          </cell>
          <cell r="C36">
            <v>2864.8490000000002</v>
          </cell>
          <cell r="D36">
            <v>2864.8490000000002</v>
          </cell>
        </row>
      </sheetData>
      <sheetData sheetId="1">
        <row r="8">
          <cell r="B8">
            <v>951.72300000000007</v>
          </cell>
          <cell r="C8">
            <v>951.72300000000007</v>
          </cell>
          <cell r="D8">
            <v>951.72300000000007</v>
          </cell>
        </row>
        <row r="9">
          <cell r="B9">
            <v>364.28400000000005</v>
          </cell>
          <cell r="C9">
            <v>364.28400000000005</v>
          </cell>
          <cell r="D9">
            <v>364.28400000000005</v>
          </cell>
        </row>
        <row r="10">
          <cell r="B10">
            <v>1214.28</v>
          </cell>
          <cell r="C10">
            <v>1214.28</v>
          </cell>
          <cell r="D10">
            <v>1214.28</v>
          </cell>
        </row>
        <row r="12">
          <cell r="B12">
            <v>1903.4459999999999</v>
          </cell>
          <cell r="C12">
            <v>1903.4459999999999</v>
          </cell>
          <cell r="D12">
            <v>1903.4459999999999</v>
          </cell>
        </row>
        <row r="13">
          <cell r="B13">
            <v>728.56799999999998</v>
          </cell>
          <cell r="C13">
            <v>728.56799999999998</v>
          </cell>
          <cell r="D13">
            <v>728.56799999999998</v>
          </cell>
        </row>
        <row r="14">
          <cell r="B14">
            <v>1214.28</v>
          </cell>
          <cell r="C14">
            <v>1214.28</v>
          </cell>
          <cell r="D14">
            <v>1214.28</v>
          </cell>
        </row>
        <row r="16">
          <cell r="B16">
            <v>2696.5484999999999</v>
          </cell>
          <cell r="C16">
            <v>2696.5484999999999</v>
          </cell>
          <cell r="D16">
            <v>2696.5484999999999</v>
          </cell>
        </row>
        <row r="17">
          <cell r="B17">
            <v>1032.1379999999999</v>
          </cell>
          <cell r="C17">
            <v>1032.1379999999999</v>
          </cell>
          <cell r="D17">
            <v>1032.1379999999999</v>
          </cell>
        </row>
        <row r="18">
          <cell r="B18">
            <v>1214.28</v>
          </cell>
          <cell r="C18">
            <v>1214.28</v>
          </cell>
          <cell r="D18">
            <v>1214.28</v>
          </cell>
        </row>
        <row r="20">
          <cell r="B20">
            <v>3172.41</v>
          </cell>
          <cell r="C20">
            <v>3172.41</v>
          </cell>
          <cell r="D20">
            <v>3172.41</v>
          </cell>
        </row>
        <row r="21">
          <cell r="B21">
            <v>1214.28</v>
          </cell>
          <cell r="C21">
            <v>1214.28</v>
          </cell>
          <cell r="D21">
            <v>1214.28</v>
          </cell>
        </row>
        <row r="23">
          <cell r="B23">
            <v>4758.6149999999998</v>
          </cell>
          <cell r="C23">
            <v>4758.6149999999998</v>
          </cell>
          <cell r="D23">
            <v>4758.6149999999998</v>
          </cell>
        </row>
        <row r="24">
          <cell r="B24">
            <v>1821.42</v>
          </cell>
          <cell r="C24">
            <v>1821.42</v>
          </cell>
          <cell r="D24">
            <v>1821.42</v>
          </cell>
        </row>
        <row r="26">
          <cell r="B26">
            <v>5075.8559999999998</v>
          </cell>
          <cell r="C26">
            <v>5075.8559999999998</v>
          </cell>
          <cell r="D26">
            <v>5075.8559999999998</v>
          </cell>
        </row>
        <row r="27">
          <cell r="B27">
            <v>1942.848</v>
          </cell>
          <cell r="C27">
            <v>1942.848</v>
          </cell>
          <cell r="D27">
            <v>1942.848</v>
          </cell>
        </row>
        <row r="29">
          <cell r="B29">
            <v>4758.6149999999998</v>
          </cell>
          <cell r="C29">
            <v>4758.6149999999998</v>
          </cell>
          <cell r="D29">
            <v>4758.6149999999998</v>
          </cell>
        </row>
        <row r="30">
          <cell r="B30">
            <v>1821.42</v>
          </cell>
          <cell r="C30">
            <v>1821.42</v>
          </cell>
          <cell r="D30">
            <v>1821.42</v>
          </cell>
        </row>
        <row r="32">
          <cell r="B32">
            <v>3172.41</v>
          </cell>
          <cell r="C32">
            <v>3172.41</v>
          </cell>
          <cell r="D32">
            <v>3172.41</v>
          </cell>
        </row>
        <row r="33">
          <cell r="B33">
            <v>1214.28</v>
          </cell>
          <cell r="C33">
            <v>1214.28</v>
          </cell>
          <cell r="D33">
            <v>1214.28</v>
          </cell>
        </row>
        <row r="35">
          <cell r="B35">
            <v>4124.1329999999998</v>
          </cell>
          <cell r="C35">
            <v>4124.1329999999998</v>
          </cell>
          <cell r="D35">
            <v>4124.1329999999998</v>
          </cell>
        </row>
        <row r="36">
          <cell r="B36">
            <v>1578.5640000000001</v>
          </cell>
          <cell r="C36">
            <v>1578.5640000000001</v>
          </cell>
          <cell r="D36">
            <v>1578.5640000000001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1877.0640000000003</v>
          </cell>
          <cell r="C8">
            <v>1877.0640000000003</v>
          </cell>
          <cell r="D8">
            <v>1877.0640000000003</v>
          </cell>
        </row>
        <row r="9">
          <cell r="B9">
            <v>647.99700000000018</v>
          </cell>
          <cell r="C9">
            <v>647.99700000000018</v>
          </cell>
          <cell r="D9">
            <v>647.99700000000018</v>
          </cell>
        </row>
        <row r="10">
          <cell r="B10">
            <v>2159.9900000000002</v>
          </cell>
          <cell r="C10">
            <v>2159.9900000000002</v>
          </cell>
          <cell r="D10">
            <v>2159.9900000000002</v>
          </cell>
        </row>
        <row r="12">
          <cell r="B12">
            <v>3754.1279999999997</v>
          </cell>
          <cell r="C12">
            <v>3754.1279999999997</v>
          </cell>
          <cell r="D12">
            <v>3754.1279999999997</v>
          </cell>
        </row>
        <row r="13">
          <cell r="B13">
            <v>1295.9940000000001</v>
          </cell>
          <cell r="C13">
            <v>1295.9940000000001</v>
          </cell>
          <cell r="D13">
            <v>1295.9940000000001</v>
          </cell>
        </row>
        <row r="14">
          <cell r="B14">
            <v>2159.9900000000002</v>
          </cell>
          <cell r="C14">
            <v>2159.9900000000002</v>
          </cell>
          <cell r="D14">
            <v>2159.9900000000002</v>
          </cell>
        </row>
        <row r="16">
          <cell r="B16">
            <v>5318.348</v>
          </cell>
          <cell r="C16">
            <v>5318.348</v>
          </cell>
          <cell r="D16">
            <v>5318.348</v>
          </cell>
        </row>
        <row r="17">
          <cell r="B17">
            <v>1835.9915000000001</v>
          </cell>
          <cell r="C17">
            <v>1835.9915000000001</v>
          </cell>
          <cell r="D17">
            <v>1835.9915000000001</v>
          </cell>
        </row>
        <row r="18">
          <cell r="B18">
            <v>2159.9900000000002</v>
          </cell>
          <cell r="C18">
            <v>2159.9900000000002</v>
          </cell>
          <cell r="D18">
            <v>2159.9900000000002</v>
          </cell>
        </row>
        <row r="20">
          <cell r="B20">
            <v>6256.88</v>
          </cell>
          <cell r="C20">
            <v>6256.88</v>
          </cell>
          <cell r="D20">
            <v>6256.88</v>
          </cell>
        </row>
        <row r="21">
          <cell r="B21">
            <v>2159.9900000000002</v>
          </cell>
          <cell r="C21">
            <v>2159.9900000000002</v>
          </cell>
          <cell r="D21">
            <v>2159.9900000000002</v>
          </cell>
        </row>
        <row r="23">
          <cell r="B23">
            <v>9385.32</v>
          </cell>
          <cell r="C23">
            <v>9385.32</v>
          </cell>
          <cell r="D23">
            <v>9385.32</v>
          </cell>
        </row>
        <row r="24">
          <cell r="B24">
            <v>3239.9850000000006</v>
          </cell>
          <cell r="C24">
            <v>3239.9850000000006</v>
          </cell>
          <cell r="D24">
            <v>3239.9850000000006</v>
          </cell>
        </row>
        <row r="26">
          <cell r="B26">
            <v>10011.008000000002</v>
          </cell>
          <cell r="C26">
            <v>10011.008000000002</v>
          </cell>
          <cell r="D26">
            <v>10011.008000000002</v>
          </cell>
        </row>
        <row r="27">
          <cell r="B27">
            <v>3455.9840000000004</v>
          </cell>
          <cell r="C27">
            <v>3455.9840000000004</v>
          </cell>
          <cell r="D27">
            <v>3455.9840000000004</v>
          </cell>
        </row>
        <row r="29">
          <cell r="B29">
            <v>9385.32</v>
          </cell>
          <cell r="C29">
            <v>9385.32</v>
          </cell>
          <cell r="D29">
            <v>9385.32</v>
          </cell>
        </row>
        <row r="30">
          <cell r="B30">
            <v>3239.9850000000006</v>
          </cell>
          <cell r="C30">
            <v>3239.9850000000006</v>
          </cell>
          <cell r="D30">
            <v>3239.9850000000006</v>
          </cell>
        </row>
        <row r="32">
          <cell r="B32">
            <v>6256.88</v>
          </cell>
          <cell r="C32">
            <v>6256.88</v>
          </cell>
          <cell r="D32">
            <v>6256.88</v>
          </cell>
        </row>
        <row r="33">
          <cell r="B33">
            <v>2159.9900000000002</v>
          </cell>
          <cell r="C33">
            <v>2159.9900000000002</v>
          </cell>
          <cell r="D33">
            <v>2159.9900000000002</v>
          </cell>
        </row>
        <row r="35">
          <cell r="B35">
            <v>8133.9440000000004</v>
          </cell>
          <cell r="C35">
            <v>8133.9440000000004</v>
          </cell>
          <cell r="D35">
            <v>8133.9440000000004</v>
          </cell>
        </row>
        <row r="36">
          <cell r="B36">
            <v>2807.9870000000005</v>
          </cell>
          <cell r="C36">
            <v>2807.9870000000005</v>
          </cell>
          <cell r="D36">
            <v>2807.9870000000005</v>
          </cell>
        </row>
      </sheetData>
      <sheetData sheetId="1">
        <row r="8">
          <cell r="B8">
            <v>974.92200000000003</v>
          </cell>
          <cell r="C8">
            <v>974.92200000000003</v>
          </cell>
          <cell r="D8">
            <v>974.92200000000003</v>
          </cell>
        </row>
        <row r="9">
          <cell r="B9">
            <v>353.39100000000002</v>
          </cell>
          <cell r="C9">
            <v>353.39100000000002</v>
          </cell>
          <cell r="D9">
            <v>353.39100000000002</v>
          </cell>
        </row>
        <row r="10">
          <cell r="B10">
            <v>1177.9699999999998</v>
          </cell>
          <cell r="C10">
            <v>1177.9699999999998</v>
          </cell>
          <cell r="D10">
            <v>1177.9699999999998</v>
          </cell>
        </row>
        <row r="12">
          <cell r="B12">
            <v>1949.8439999999998</v>
          </cell>
          <cell r="C12">
            <v>1949.8439999999998</v>
          </cell>
          <cell r="D12">
            <v>1949.8439999999998</v>
          </cell>
        </row>
        <row r="13">
          <cell r="B13">
            <v>706.78199999999981</v>
          </cell>
          <cell r="C13">
            <v>706.78199999999981</v>
          </cell>
          <cell r="D13">
            <v>706.78199999999981</v>
          </cell>
        </row>
        <row r="14">
          <cell r="B14">
            <v>1177.9699999999998</v>
          </cell>
          <cell r="C14">
            <v>1177.9699999999998</v>
          </cell>
          <cell r="D14">
            <v>1177.9699999999998</v>
          </cell>
        </row>
        <row r="16">
          <cell r="B16">
            <v>2762.2789999999995</v>
          </cell>
          <cell r="C16">
            <v>2762.2789999999995</v>
          </cell>
          <cell r="D16">
            <v>2762.2789999999995</v>
          </cell>
        </row>
        <row r="17">
          <cell r="B17">
            <v>1001.2744999999998</v>
          </cell>
          <cell r="C17">
            <v>1001.2744999999998</v>
          </cell>
          <cell r="D17">
            <v>1001.2744999999998</v>
          </cell>
        </row>
        <row r="18">
          <cell r="B18">
            <v>1177.9699999999998</v>
          </cell>
          <cell r="C18">
            <v>1177.9699999999998</v>
          </cell>
          <cell r="D18">
            <v>1177.9699999999998</v>
          </cell>
        </row>
        <row r="20">
          <cell r="B20">
            <v>3249.74</v>
          </cell>
          <cell r="C20">
            <v>3249.74</v>
          </cell>
          <cell r="D20">
            <v>3249.74</v>
          </cell>
        </row>
        <row r="21">
          <cell r="B21">
            <v>1177.9699999999998</v>
          </cell>
          <cell r="C21">
            <v>1177.9699999999998</v>
          </cell>
          <cell r="D21">
            <v>1177.9699999999998</v>
          </cell>
        </row>
        <row r="23">
          <cell r="B23">
            <v>4874.6099999999997</v>
          </cell>
          <cell r="C23">
            <v>4874.6099999999997</v>
          </cell>
          <cell r="D23">
            <v>4874.6099999999997</v>
          </cell>
        </row>
        <row r="24">
          <cell r="B24">
            <v>1766.9549999999997</v>
          </cell>
          <cell r="C24">
            <v>1766.9549999999997</v>
          </cell>
          <cell r="D24">
            <v>1766.9549999999997</v>
          </cell>
        </row>
        <row r="26">
          <cell r="B26">
            <v>5199.5839999999998</v>
          </cell>
          <cell r="C26">
            <v>5199.5839999999998</v>
          </cell>
          <cell r="D26">
            <v>5199.5839999999998</v>
          </cell>
        </row>
        <row r="27">
          <cell r="B27">
            <v>1884.7519999999997</v>
          </cell>
          <cell r="C27">
            <v>1884.7519999999997</v>
          </cell>
          <cell r="D27">
            <v>1884.7519999999997</v>
          </cell>
        </row>
        <row r="29">
          <cell r="B29">
            <v>4874.6099999999997</v>
          </cell>
          <cell r="C29">
            <v>4874.6099999999997</v>
          </cell>
          <cell r="D29">
            <v>4874.6099999999997</v>
          </cell>
        </row>
        <row r="30">
          <cell r="B30">
            <v>1766.9549999999997</v>
          </cell>
          <cell r="C30">
            <v>1766.9549999999997</v>
          </cell>
          <cell r="D30">
            <v>1766.9549999999997</v>
          </cell>
        </row>
        <row r="32">
          <cell r="B32">
            <v>3249.74</v>
          </cell>
          <cell r="C32">
            <v>3249.74</v>
          </cell>
          <cell r="D32">
            <v>3249.74</v>
          </cell>
        </row>
        <row r="33">
          <cell r="B33">
            <v>1177.9699999999998</v>
          </cell>
          <cell r="C33">
            <v>1177.9699999999998</v>
          </cell>
          <cell r="D33">
            <v>1177.9699999999998</v>
          </cell>
        </row>
        <row r="35">
          <cell r="B35">
            <v>4224.6620000000003</v>
          </cell>
          <cell r="C35">
            <v>4224.6620000000003</v>
          </cell>
          <cell r="D35">
            <v>4224.6620000000003</v>
          </cell>
        </row>
        <row r="36">
          <cell r="B36">
            <v>1531.3609999999999</v>
          </cell>
          <cell r="C36">
            <v>1531.3609999999999</v>
          </cell>
          <cell r="D36">
            <v>1531.3609999999999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6175.76</v>
          </cell>
          <cell r="C8">
            <v>6175.76</v>
          </cell>
          <cell r="D8">
            <v>6175.76</v>
          </cell>
        </row>
        <row r="9">
          <cell r="B9">
            <v>899.78279999999984</v>
          </cell>
          <cell r="C9">
            <v>899.78279999999984</v>
          </cell>
          <cell r="D9">
            <v>899.78279999999984</v>
          </cell>
        </row>
        <row r="10">
          <cell r="B10">
            <v>1323.2099999999998</v>
          </cell>
          <cell r="C10">
            <v>1323.2099999999998</v>
          </cell>
          <cell r="D10">
            <v>1323.2099999999998</v>
          </cell>
        </row>
        <row r="12">
          <cell r="B12">
            <v>6175.76</v>
          </cell>
          <cell r="C12">
            <v>6175.76</v>
          </cell>
          <cell r="D12">
            <v>6175.76</v>
          </cell>
        </row>
        <row r="13">
          <cell r="B13">
            <v>1151.1926999999998</v>
          </cell>
          <cell r="C13">
            <v>1151.1926999999998</v>
          </cell>
          <cell r="D13">
            <v>1151.1926999999998</v>
          </cell>
        </row>
        <row r="14">
          <cell r="B14">
            <v>1323.2099999999998</v>
          </cell>
          <cell r="C14">
            <v>1323.2099999999998</v>
          </cell>
          <cell r="D14">
            <v>1323.2099999999998</v>
          </cell>
        </row>
        <row r="16">
          <cell r="B16">
            <v>6175.76</v>
          </cell>
          <cell r="C16">
            <v>6175.76</v>
          </cell>
          <cell r="D16">
            <v>6175.76</v>
          </cell>
        </row>
        <row r="17">
          <cell r="B17">
            <v>1323.2099999999998</v>
          </cell>
          <cell r="C17">
            <v>1323.2099999999998</v>
          </cell>
          <cell r="D17">
            <v>1323.2099999999998</v>
          </cell>
        </row>
        <row r="18">
          <cell r="B18">
            <v>1323.2099999999998</v>
          </cell>
          <cell r="C18">
            <v>1323.2099999999998</v>
          </cell>
          <cell r="D18">
            <v>1323.2099999999998</v>
          </cell>
        </row>
        <row r="20">
          <cell r="B20">
            <v>6175.76</v>
          </cell>
          <cell r="C20">
            <v>6175.76</v>
          </cell>
          <cell r="D20">
            <v>6175.76</v>
          </cell>
        </row>
        <row r="21">
          <cell r="B21">
            <v>1323.2099999999998</v>
          </cell>
          <cell r="C21">
            <v>1323.2099999999998</v>
          </cell>
          <cell r="D21">
            <v>1323.2099999999998</v>
          </cell>
        </row>
        <row r="23">
          <cell r="B23">
            <v>9263.64</v>
          </cell>
          <cell r="C23">
            <v>9263.64</v>
          </cell>
          <cell r="D23">
            <v>9263.64</v>
          </cell>
        </row>
        <row r="24">
          <cell r="B24">
            <v>1984.8149999999996</v>
          </cell>
          <cell r="C24">
            <v>1984.8149999999996</v>
          </cell>
          <cell r="D24">
            <v>1984.8149999999996</v>
          </cell>
        </row>
        <row r="26">
          <cell r="B26">
            <v>9881.2160000000003</v>
          </cell>
          <cell r="C26">
            <v>9881.2160000000003</v>
          </cell>
          <cell r="D26">
            <v>9881.2160000000003</v>
          </cell>
        </row>
        <row r="27">
          <cell r="B27">
            <v>2117.136</v>
          </cell>
          <cell r="C27">
            <v>2117.136</v>
          </cell>
          <cell r="D27">
            <v>2117.136</v>
          </cell>
        </row>
        <row r="29">
          <cell r="B29">
            <v>9263.64</v>
          </cell>
          <cell r="C29">
            <v>9263.64</v>
          </cell>
          <cell r="D29">
            <v>9263.64</v>
          </cell>
        </row>
        <row r="30">
          <cell r="B30">
            <v>1984.8149999999996</v>
          </cell>
          <cell r="C30">
            <v>1984.8149999999996</v>
          </cell>
          <cell r="D30">
            <v>1984.8149999999996</v>
          </cell>
        </row>
        <row r="32">
          <cell r="B32">
            <v>6175.76</v>
          </cell>
          <cell r="C32">
            <v>6175.76</v>
          </cell>
          <cell r="D32">
            <v>6175.76</v>
          </cell>
        </row>
        <row r="33">
          <cell r="B33">
            <v>1323.2099999999998</v>
          </cell>
          <cell r="C33">
            <v>1323.2099999999998</v>
          </cell>
          <cell r="D33">
            <v>1323.2099999999998</v>
          </cell>
        </row>
        <row r="35">
          <cell r="B35">
            <v>8028.4880000000003</v>
          </cell>
          <cell r="C35">
            <v>8028.4880000000003</v>
          </cell>
          <cell r="D35">
            <v>8028.4880000000003</v>
          </cell>
        </row>
        <row r="36">
          <cell r="B36">
            <v>1720.1729999999998</v>
          </cell>
          <cell r="C36">
            <v>1720.1729999999998</v>
          </cell>
          <cell r="D36">
            <v>1720.1729999999998</v>
          </cell>
        </row>
      </sheetData>
      <sheetData sheetId="1">
        <row r="8">
          <cell r="B8">
            <v>3532.32</v>
          </cell>
          <cell r="C8">
            <v>3532.32</v>
          </cell>
          <cell r="D8">
            <v>3532.32</v>
          </cell>
        </row>
        <row r="9">
          <cell r="B9">
            <v>677.64039999999989</v>
          </cell>
          <cell r="C9">
            <v>677.64039999999989</v>
          </cell>
          <cell r="D9">
            <v>677.64039999999989</v>
          </cell>
        </row>
        <row r="10">
          <cell r="B10">
            <v>996.52999999999986</v>
          </cell>
          <cell r="C10">
            <v>996.52999999999986</v>
          </cell>
          <cell r="D10">
            <v>996.52999999999986</v>
          </cell>
        </row>
        <row r="12">
          <cell r="B12">
            <v>3532.32</v>
          </cell>
          <cell r="C12">
            <v>3532.32</v>
          </cell>
          <cell r="D12">
            <v>3532.32</v>
          </cell>
        </row>
        <row r="13">
          <cell r="B13">
            <v>866.98109999999986</v>
          </cell>
          <cell r="C13">
            <v>866.98109999999986</v>
          </cell>
          <cell r="D13">
            <v>866.98109999999986</v>
          </cell>
        </row>
        <row r="14">
          <cell r="B14">
            <v>996.52999999999986</v>
          </cell>
          <cell r="C14">
            <v>996.52999999999986</v>
          </cell>
          <cell r="D14">
            <v>996.52999999999986</v>
          </cell>
        </row>
        <row r="16">
          <cell r="B16">
            <v>3532.32</v>
          </cell>
          <cell r="C16">
            <v>3532.32</v>
          </cell>
          <cell r="D16">
            <v>3532.32</v>
          </cell>
        </row>
        <row r="17">
          <cell r="B17">
            <v>996.52999999999986</v>
          </cell>
          <cell r="C17">
            <v>996.52999999999986</v>
          </cell>
          <cell r="D17">
            <v>996.52999999999986</v>
          </cell>
        </row>
        <row r="18">
          <cell r="B18">
            <v>996.52999999999986</v>
          </cell>
          <cell r="C18">
            <v>996.52999999999986</v>
          </cell>
          <cell r="D18">
            <v>996.52999999999986</v>
          </cell>
        </row>
        <row r="20">
          <cell r="B20">
            <v>3532.32</v>
          </cell>
          <cell r="C20">
            <v>3532.32</v>
          </cell>
          <cell r="D20">
            <v>3532.32</v>
          </cell>
        </row>
        <row r="21">
          <cell r="B21">
            <v>996.52999999999986</v>
          </cell>
          <cell r="C21">
            <v>996.52999999999986</v>
          </cell>
          <cell r="D21">
            <v>996.52999999999986</v>
          </cell>
        </row>
        <row r="23">
          <cell r="B23">
            <v>5298.4800000000005</v>
          </cell>
          <cell r="C23">
            <v>5298.4800000000005</v>
          </cell>
          <cell r="D23">
            <v>5298.4800000000005</v>
          </cell>
        </row>
        <row r="24">
          <cell r="B24">
            <v>1494.7949999999998</v>
          </cell>
          <cell r="C24">
            <v>1494.7949999999998</v>
          </cell>
          <cell r="D24">
            <v>1494.7949999999998</v>
          </cell>
        </row>
        <row r="26">
          <cell r="B26">
            <v>5651.7120000000004</v>
          </cell>
          <cell r="C26">
            <v>5651.7120000000004</v>
          </cell>
          <cell r="D26">
            <v>5651.7120000000004</v>
          </cell>
        </row>
        <row r="27">
          <cell r="B27">
            <v>1594.4479999999999</v>
          </cell>
          <cell r="C27">
            <v>1594.4479999999999</v>
          </cell>
          <cell r="D27">
            <v>1594.4479999999999</v>
          </cell>
        </row>
        <row r="29">
          <cell r="B29">
            <v>5298.4800000000005</v>
          </cell>
          <cell r="C29">
            <v>5298.4800000000005</v>
          </cell>
          <cell r="D29">
            <v>5298.4800000000005</v>
          </cell>
        </row>
        <row r="30">
          <cell r="B30">
            <v>1494.7949999999998</v>
          </cell>
          <cell r="C30">
            <v>1494.7949999999998</v>
          </cell>
          <cell r="D30">
            <v>1494.7949999999998</v>
          </cell>
        </row>
        <row r="32">
          <cell r="B32">
            <v>3532.32</v>
          </cell>
          <cell r="C32">
            <v>3532.32</v>
          </cell>
          <cell r="D32">
            <v>3532.32</v>
          </cell>
        </row>
        <row r="33">
          <cell r="B33">
            <v>996.52999999999986</v>
          </cell>
          <cell r="C33">
            <v>996.52999999999986</v>
          </cell>
          <cell r="D33">
            <v>996.52999999999986</v>
          </cell>
        </row>
        <row r="35">
          <cell r="B35">
            <v>4592.0160000000005</v>
          </cell>
          <cell r="C35">
            <v>4592.0160000000005</v>
          </cell>
          <cell r="D35">
            <v>4592.0160000000005</v>
          </cell>
        </row>
        <row r="36">
          <cell r="B36">
            <v>1295.4889999999998</v>
          </cell>
          <cell r="C36">
            <v>1295.4889999999998</v>
          </cell>
          <cell r="D36">
            <v>1295.4889999999998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3385.6434000000004</v>
          </cell>
          <cell r="C8">
            <v>3385.6434000000004</v>
          </cell>
          <cell r="D8">
            <v>3385.6434000000004</v>
          </cell>
        </row>
        <row r="9">
          <cell r="B9">
            <v>948.68820000000028</v>
          </cell>
          <cell r="C9">
            <v>948.68820000000028</v>
          </cell>
          <cell r="D9">
            <v>948.68820000000028</v>
          </cell>
        </row>
        <row r="10">
          <cell r="B10">
            <v>1756.8300000000004</v>
          </cell>
          <cell r="C10">
            <v>1756.8300000000004</v>
          </cell>
          <cell r="D10">
            <v>1756.8300000000004</v>
          </cell>
        </row>
        <row r="12">
          <cell r="B12">
            <v>5015.768</v>
          </cell>
          <cell r="C12">
            <v>5015.768</v>
          </cell>
          <cell r="D12">
            <v>5015.768</v>
          </cell>
        </row>
        <row r="13">
          <cell r="B13">
            <v>1405.4640000000004</v>
          </cell>
          <cell r="C13">
            <v>1405.4640000000004</v>
          </cell>
          <cell r="D13">
            <v>1405.4640000000004</v>
          </cell>
        </row>
        <row r="14">
          <cell r="B14">
            <v>1756.8300000000004</v>
          </cell>
          <cell r="C14">
            <v>1756.8300000000004</v>
          </cell>
          <cell r="D14">
            <v>1756.8300000000004</v>
          </cell>
        </row>
        <row r="16">
          <cell r="B16">
            <v>6018.9215999999997</v>
          </cell>
          <cell r="C16">
            <v>6018.9215999999997</v>
          </cell>
          <cell r="D16">
            <v>6018.9215999999997</v>
          </cell>
        </row>
        <row r="17">
          <cell r="B17">
            <v>1686.5568000000003</v>
          </cell>
          <cell r="C17">
            <v>1686.5568000000003</v>
          </cell>
          <cell r="D17">
            <v>1686.5568000000003</v>
          </cell>
        </row>
        <row r="18">
          <cell r="B18">
            <v>1756.8300000000004</v>
          </cell>
          <cell r="C18">
            <v>1756.8300000000004</v>
          </cell>
          <cell r="D18">
            <v>1756.8300000000004</v>
          </cell>
        </row>
        <row r="20">
          <cell r="B20">
            <v>6269.71</v>
          </cell>
          <cell r="C20">
            <v>6269.71</v>
          </cell>
          <cell r="D20">
            <v>6269.71</v>
          </cell>
        </row>
        <row r="21">
          <cell r="B21">
            <v>1756.8300000000004</v>
          </cell>
          <cell r="C21">
            <v>1756.8300000000004</v>
          </cell>
          <cell r="D21">
            <v>1756.8300000000004</v>
          </cell>
        </row>
        <row r="23">
          <cell r="B23">
            <v>9404.5650000000005</v>
          </cell>
          <cell r="C23">
            <v>9404.5650000000005</v>
          </cell>
          <cell r="D23">
            <v>9404.5650000000005</v>
          </cell>
        </row>
        <row r="24">
          <cell r="B24">
            <v>2635.2450000000008</v>
          </cell>
          <cell r="C24">
            <v>2635.2450000000008</v>
          </cell>
          <cell r="D24">
            <v>2635.2450000000008</v>
          </cell>
        </row>
        <row r="26">
          <cell r="B26">
            <v>10031.536</v>
          </cell>
          <cell r="C26">
            <v>10031.536</v>
          </cell>
          <cell r="D26">
            <v>10031.536</v>
          </cell>
        </row>
        <row r="27">
          <cell r="B27">
            <v>2810.9280000000008</v>
          </cell>
          <cell r="C27">
            <v>2810.9280000000008</v>
          </cell>
          <cell r="D27">
            <v>2810.9280000000008</v>
          </cell>
        </row>
        <row r="29">
          <cell r="B29">
            <v>9404.5650000000005</v>
          </cell>
          <cell r="C29">
            <v>9404.5650000000005</v>
          </cell>
          <cell r="D29">
            <v>9404.5650000000005</v>
          </cell>
        </row>
        <row r="30">
          <cell r="B30">
            <v>2635.2450000000008</v>
          </cell>
          <cell r="C30">
            <v>2635.2450000000008</v>
          </cell>
          <cell r="D30">
            <v>2635.2450000000008</v>
          </cell>
        </row>
        <row r="32">
          <cell r="B32">
            <v>6269.71</v>
          </cell>
          <cell r="C32">
            <v>6269.71</v>
          </cell>
          <cell r="D32">
            <v>6269.71</v>
          </cell>
        </row>
        <row r="33">
          <cell r="B33">
            <v>1756.8300000000004</v>
          </cell>
          <cell r="C33">
            <v>1756.8300000000004</v>
          </cell>
          <cell r="D33">
            <v>1756.8300000000004</v>
          </cell>
        </row>
        <row r="35">
          <cell r="B35">
            <v>8150.6230000000005</v>
          </cell>
          <cell r="C35">
            <v>8150.6230000000005</v>
          </cell>
          <cell r="D35">
            <v>8150.6230000000005</v>
          </cell>
        </row>
        <row r="36">
          <cell r="B36">
            <v>2283.8790000000004</v>
          </cell>
          <cell r="C36">
            <v>2283.8790000000004</v>
          </cell>
          <cell r="D36">
            <v>2283.8790000000004</v>
          </cell>
        </row>
      </sheetData>
      <sheetData sheetId="1">
        <row r="8">
          <cell r="B8">
            <v>1798.1514</v>
          </cell>
          <cell r="C8">
            <v>1798.1514</v>
          </cell>
          <cell r="D8">
            <v>1798.1514</v>
          </cell>
        </row>
        <row r="9">
          <cell r="B9">
            <v>552.22559999999999</v>
          </cell>
          <cell r="C9">
            <v>552.22559999999999</v>
          </cell>
          <cell r="D9">
            <v>552.22559999999999</v>
          </cell>
        </row>
        <row r="10">
          <cell r="B10">
            <v>1022.64</v>
          </cell>
          <cell r="C10">
            <v>1022.64</v>
          </cell>
          <cell r="D10">
            <v>1022.64</v>
          </cell>
        </row>
        <row r="12">
          <cell r="B12">
            <v>2663.9279999999999</v>
          </cell>
          <cell r="C12">
            <v>2663.9279999999999</v>
          </cell>
          <cell r="D12">
            <v>2663.9279999999999</v>
          </cell>
        </row>
        <row r="13">
          <cell r="B13">
            <v>818.11200000000008</v>
          </cell>
          <cell r="C13">
            <v>818.11200000000008</v>
          </cell>
          <cell r="D13">
            <v>818.11200000000008</v>
          </cell>
        </row>
        <row r="14">
          <cell r="B14">
            <v>1022.64</v>
          </cell>
          <cell r="C14">
            <v>1022.64</v>
          </cell>
          <cell r="D14">
            <v>1022.64</v>
          </cell>
        </row>
        <row r="16">
          <cell r="B16">
            <v>3196.7135999999996</v>
          </cell>
          <cell r="C16">
            <v>3196.7135999999996</v>
          </cell>
          <cell r="D16">
            <v>3196.7135999999996</v>
          </cell>
        </row>
        <row r="17">
          <cell r="B17">
            <v>981.73439999999994</v>
          </cell>
          <cell r="C17">
            <v>981.73439999999994</v>
          </cell>
          <cell r="D17">
            <v>981.73439999999994</v>
          </cell>
        </row>
        <row r="18">
          <cell r="B18">
            <v>1022.64</v>
          </cell>
          <cell r="C18">
            <v>1022.64</v>
          </cell>
          <cell r="D18">
            <v>1022.64</v>
          </cell>
        </row>
        <row r="20">
          <cell r="B20">
            <v>3329.91</v>
          </cell>
          <cell r="C20">
            <v>3329.91</v>
          </cell>
          <cell r="D20">
            <v>3329.91</v>
          </cell>
        </row>
        <row r="21">
          <cell r="B21">
            <v>1022.64</v>
          </cell>
          <cell r="C21">
            <v>1022.64</v>
          </cell>
          <cell r="D21">
            <v>1022.64</v>
          </cell>
        </row>
        <row r="23">
          <cell r="B23">
            <v>4994.8649999999998</v>
          </cell>
          <cell r="C23">
            <v>4994.8649999999998</v>
          </cell>
          <cell r="D23">
            <v>4994.8649999999998</v>
          </cell>
        </row>
        <row r="24">
          <cell r="B24">
            <v>1533.96</v>
          </cell>
          <cell r="C24">
            <v>1533.96</v>
          </cell>
          <cell r="D24">
            <v>1533.96</v>
          </cell>
        </row>
        <row r="26">
          <cell r="B26">
            <v>5327.8559999999998</v>
          </cell>
          <cell r="C26">
            <v>5327.8559999999998</v>
          </cell>
          <cell r="D26">
            <v>5327.8559999999998</v>
          </cell>
        </row>
        <row r="27">
          <cell r="B27">
            <v>1636.2240000000002</v>
          </cell>
          <cell r="C27">
            <v>1636.2240000000002</v>
          </cell>
          <cell r="D27">
            <v>1636.2240000000002</v>
          </cell>
        </row>
        <row r="29">
          <cell r="B29">
            <v>4994.8649999999998</v>
          </cell>
          <cell r="C29">
            <v>4994.8649999999998</v>
          </cell>
          <cell r="D29">
            <v>4994.8649999999998</v>
          </cell>
        </row>
        <row r="30">
          <cell r="B30">
            <v>1533.96</v>
          </cell>
          <cell r="C30">
            <v>1533.96</v>
          </cell>
          <cell r="D30">
            <v>1533.96</v>
          </cell>
        </row>
        <row r="32">
          <cell r="B32">
            <v>3329.91</v>
          </cell>
          <cell r="C32">
            <v>3329.91</v>
          </cell>
          <cell r="D32">
            <v>3329.91</v>
          </cell>
        </row>
        <row r="33">
          <cell r="B33">
            <v>1022.64</v>
          </cell>
          <cell r="C33">
            <v>1022.64</v>
          </cell>
          <cell r="D33">
            <v>1022.64</v>
          </cell>
        </row>
        <row r="35">
          <cell r="B35">
            <v>4328.8829999999998</v>
          </cell>
          <cell r="C35">
            <v>4328.8829999999998</v>
          </cell>
          <cell r="D35">
            <v>4328.8829999999998</v>
          </cell>
        </row>
        <row r="36">
          <cell r="B36">
            <v>1329.432</v>
          </cell>
          <cell r="C36">
            <v>1329.432</v>
          </cell>
          <cell r="D36">
            <v>1329.432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5982.41</v>
          </cell>
          <cell r="C8">
            <v>5982.41</v>
          </cell>
          <cell r="D8">
            <v>5982.41</v>
          </cell>
        </row>
        <row r="9">
          <cell r="B9">
            <v>940.26400000000001</v>
          </cell>
          <cell r="C9">
            <v>940.26400000000001</v>
          </cell>
          <cell r="D9">
            <v>940.26400000000001</v>
          </cell>
        </row>
        <row r="10">
          <cell r="B10">
            <v>1175.33</v>
          </cell>
          <cell r="C10">
            <v>1175.33</v>
          </cell>
          <cell r="D10">
            <v>1175.33</v>
          </cell>
        </row>
        <row r="12">
          <cell r="B12">
            <v>5982.41</v>
          </cell>
          <cell r="C12">
            <v>5982.41</v>
          </cell>
          <cell r="D12">
            <v>5982.41</v>
          </cell>
        </row>
        <row r="13">
          <cell r="B13">
            <v>1116.5635</v>
          </cell>
          <cell r="C13">
            <v>1116.5635</v>
          </cell>
          <cell r="D13">
            <v>1116.5635</v>
          </cell>
        </row>
        <row r="14">
          <cell r="B14">
            <v>1175.33</v>
          </cell>
          <cell r="C14">
            <v>1175.33</v>
          </cell>
          <cell r="D14">
            <v>1175.33</v>
          </cell>
        </row>
        <row r="16">
          <cell r="B16">
            <v>5982.41</v>
          </cell>
          <cell r="C16">
            <v>5982.41</v>
          </cell>
          <cell r="D16">
            <v>5982.41</v>
          </cell>
        </row>
        <row r="17">
          <cell r="B17">
            <v>1175.33</v>
          </cell>
          <cell r="C17">
            <v>1175.33</v>
          </cell>
          <cell r="D17">
            <v>1175.33</v>
          </cell>
        </row>
        <row r="18">
          <cell r="B18">
            <v>1175.33</v>
          </cell>
          <cell r="C18">
            <v>1175.33</v>
          </cell>
          <cell r="D18">
            <v>1175.33</v>
          </cell>
        </row>
        <row r="20">
          <cell r="B20">
            <v>5982.41</v>
          </cell>
          <cell r="C20">
            <v>5982.41</v>
          </cell>
          <cell r="D20">
            <v>5982.41</v>
          </cell>
        </row>
        <row r="21">
          <cell r="B21">
            <v>1175.33</v>
          </cell>
          <cell r="C21">
            <v>1175.33</v>
          </cell>
          <cell r="D21">
            <v>1175.33</v>
          </cell>
        </row>
        <row r="23">
          <cell r="B23">
            <v>8973.6149999999998</v>
          </cell>
          <cell r="C23">
            <v>8973.6149999999998</v>
          </cell>
          <cell r="D23">
            <v>8973.6149999999998</v>
          </cell>
        </row>
        <row r="24">
          <cell r="B24">
            <v>1762.9949999999999</v>
          </cell>
          <cell r="C24">
            <v>1762.9949999999999</v>
          </cell>
          <cell r="D24">
            <v>1762.9949999999999</v>
          </cell>
        </row>
        <row r="26">
          <cell r="B26">
            <v>9571.8559999999998</v>
          </cell>
          <cell r="C26">
            <v>9571.8559999999998</v>
          </cell>
          <cell r="D26">
            <v>9571.8559999999998</v>
          </cell>
        </row>
        <row r="27">
          <cell r="B27">
            <v>1880.528</v>
          </cell>
          <cell r="C27">
            <v>1880.528</v>
          </cell>
          <cell r="D27">
            <v>1880.528</v>
          </cell>
        </row>
        <row r="29">
          <cell r="B29">
            <v>8973.6149999999998</v>
          </cell>
          <cell r="C29">
            <v>8973.6149999999998</v>
          </cell>
          <cell r="D29">
            <v>8973.6149999999998</v>
          </cell>
        </row>
        <row r="30">
          <cell r="B30">
            <v>1762.9949999999999</v>
          </cell>
          <cell r="C30">
            <v>1762.9949999999999</v>
          </cell>
          <cell r="D30">
            <v>1762.9949999999999</v>
          </cell>
        </row>
        <row r="32">
          <cell r="B32">
            <v>5982.41</v>
          </cell>
          <cell r="C32">
            <v>5982.41</v>
          </cell>
          <cell r="D32">
            <v>5982.41</v>
          </cell>
        </row>
        <row r="33">
          <cell r="B33">
            <v>1175.33</v>
          </cell>
          <cell r="C33">
            <v>1175.33</v>
          </cell>
          <cell r="D33">
            <v>1175.33</v>
          </cell>
        </row>
        <row r="35">
          <cell r="B35">
            <v>7777.1329999999998</v>
          </cell>
          <cell r="C35">
            <v>7777.1329999999998</v>
          </cell>
          <cell r="D35">
            <v>7777.1329999999998</v>
          </cell>
        </row>
        <row r="36">
          <cell r="B36">
            <v>1527.9289999999999</v>
          </cell>
          <cell r="C36">
            <v>1527.9289999999999</v>
          </cell>
          <cell r="D36">
            <v>1527.9289999999999</v>
          </cell>
        </row>
      </sheetData>
      <sheetData sheetId="1">
        <row r="8">
          <cell r="B8">
            <v>3415.99</v>
          </cell>
          <cell r="C8">
            <v>3415.99</v>
          </cell>
          <cell r="D8">
            <v>3415.99</v>
          </cell>
        </row>
        <row r="9">
          <cell r="B9">
            <v>689.48800000000006</v>
          </cell>
          <cell r="C9">
            <v>689.48800000000006</v>
          </cell>
          <cell r="D9">
            <v>689.48800000000006</v>
          </cell>
        </row>
        <row r="10">
          <cell r="B10">
            <v>861.86</v>
          </cell>
          <cell r="C10">
            <v>861.86</v>
          </cell>
          <cell r="D10">
            <v>861.86</v>
          </cell>
        </row>
        <row r="12">
          <cell r="B12">
            <v>3415.99</v>
          </cell>
          <cell r="C12">
            <v>3415.99</v>
          </cell>
          <cell r="D12">
            <v>3415.99</v>
          </cell>
        </row>
        <row r="13">
          <cell r="B13">
            <v>818.76699999999994</v>
          </cell>
          <cell r="C13">
            <v>818.76699999999994</v>
          </cell>
          <cell r="D13">
            <v>818.76699999999994</v>
          </cell>
        </row>
        <row r="14">
          <cell r="B14">
            <v>861.86</v>
          </cell>
          <cell r="C14">
            <v>861.86</v>
          </cell>
          <cell r="D14">
            <v>861.86</v>
          </cell>
        </row>
        <row r="16">
          <cell r="B16">
            <v>3415.99</v>
          </cell>
          <cell r="C16">
            <v>3415.99</v>
          </cell>
          <cell r="D16">
            <v>3415.99</v>
          </cell>
        </row>
        <row r="17">
          <cell r="B17">
            <v>861.86</v>
          </cell>
          <cell r="C17">
            <v>861.86</v>
          </cell>
          <cell r="D17">
            <v>861.86</v>
          </cell>
        </row>
        <row r="18">
          <cell r="B18">
            <v>861.86</v>
          </cell>
          <cell r="C18">
            <v>861.86</v>
          </cell>
          <cell r="D18">
            <v>861.86</v>
          </cell>
        </row>
        <row r="20">
          <cell r="B20">
            <v>3415.99</v>
          </cell>
          <cell r="C20">
            <v>3415.99</v>
          </cell>
          <cell r="D20">
            <v>3415.99</v>
          </cell>
        </row>
        <row r="21">
          <cell r="B21">
            <v>861.86</v>
          </cell>
          <cell r="C21">
            <v>861.86</v>
          </cell>
          <cell r="D21">
            <v>861.86</v>
          </cell>
        </row>
        <row r="23">
          <cell r="B23">
            <v>5123.9849999999997</v>
          </cell>
          <cell r="C23">
            <v>5123.9849999999997</v>
          </cell>
          <cell r="D23">
            <v>5123.9849999999997</v>
          </cell>
        </row>
        <row r="24">
          <cell r="B24">
            <v>1292.79</v>
          </cell>
          <cell r="C24">
            <v>1292.79</v>
          </cell>
          <cell r="D24">
            <v>1292.79</v>
          </cell>
        </row>
        <row r="26">
          <cell r="B26">
            <v>5465.5839999999998</v>
          </cell>
          <cell r="C26">
            <v>5465.5839999999998</v>
          </cell>
          <cell r="D26">
            <v>5465.5839999999998</v>
          </cell>
        </row>
        <row r="27">
          <cell r="B27">
            <v>1378.9760000000001</v>
          </cell>
          <cell r="C27">
            <v>1378.9760000000001</v>
          </cell>
          <cell r="D27">
            <v>1378.9760000000001</v>
          </cell>
        </row>
        <row r="29">
          <cell r="B29">
            <v>5123.9849999999997</v>
          </cell>
          <cell r="C29">
            <v>5123.9849999999997</v>
          </cell>
          <cell r="D29">
            <v>5123.9849999999997</v>
          </cell>
        </row>
        <row r="30">
          <cell r="B30">
            <v>1292.79</v>
          </cell>
          <cell r="C30">
            <v>1292.79</v>
          </cell>
          <cell r="D30">
            <v>1292.79</v>
          </cell>
        </row>
        <row r="32">
          <cell r="B32">
            <v>3415.99</v>
          </cell>
          <cell r="C32">
            <v>3415.99</v>
          </cell>
          <cell r="D32">
            <v>3415.99</v>
          </cell>
        </row>
        <row r="33">
          <cell r="B33">
            <v>861.86</v>
          </cell>
          <cell r="C33">
            <v>861.86</v>
          </cell>
          <cell r="D33">
            <v>861.86</v>
          </cell>
        </row>
        <row r="35">
          <cell r="B35">
            <v>4440.7870000000003</v>
          </cell>
          <cell r="C35">
            <v>4440.7870000000003</v>
          </cell>
          <cell r="D35">
            <v>4440.7870000000003</v>
          </cell>
        </row>
        <row r="36">
          <cell r="B36">
            <v>1120.4180000000001</v>
          </cell>
          <cell r="C36">
            <v>1120.4180000000001</v>
          </cell>
          <cell r="D36">
            <v>1120.4180000000001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6475.69</v>
          </cell>
          <cell r="C8">
            <v>6475.69</v>
          </cell>
          <cell r="D8">
            <v>6475.69</v>
          </cell>
        </row>
        <row r="9">
          <cell r="B9">
            <v>821.33600000000013</v>
          </cell>
          <cell r="C9">
            <v>821.33600000000013</v>
          </cell>
          <cell r="D9">
            <v>821.33600000000013</v>
          </cell>
        </row>
        <row r="10">
          <cell r="B10">
            <v>2053.34</v>
          </cell>
          <cell r="C10">
            <v>2053.34</v>
          </cell>
          <cell r="D10">
            <v>2053.34</v>
          </cell>
        </row>
        <row r="12">
          <cell r="B12">
            <v>6475.69</v>
          </cell>
          <cell r="C12">
            <v>6475.69</v>
          </cell>
          <cell r="D12">
            <v>6475.69</v>
          </cell>
        </row>
        <row r="13">
          <cell r="B13">
            <v>1642.6720000000003</v>
          </cell>
          <cell r="C13">
            <v>1642.6720000000003</v>
          </cell>
          <cell r="D13">
            <v>1642.6720000000003</v>
          </cell>
        </row>
        <row r="14">
          <cell r="B14">
            <v>2053.34</v>
          </cell>
          <cell r="C14">
            <v>2053.34</v>
          </cell>
          <cell r="D14">
            <v>2053.34</v>
          </cell>
        </row>
        <row r="16">
          <cell r="B16">
            <v>6475.69</v>
          </cell>
          <cell r="C16">
            <v>6475.69</v>
          </cell>
          <cell r="D16">
            <v>6475.69</v>
          </cell>
        </row>
        <row r="17">
          <cell r="B17">
            <v>1950.673</v>
          </cell>
          <cell r="C17">
            <v>1950.673</v>
          </cell>
          <cell r="D17">
            <v>1950.673</v>
          </cell>
        </row>
        <row r="18">
          <cell r="B18">
            <v>2053.34</v>
          </cell>
          <cell r="C18">
            <v>2053.34</v>
          </cell>
          <cell r="D18">
            <v>2053.34</v>
          </cell>
        </row>
        <row r="20">
          <cell r="B20">
            <v>6475.69</v>
          </cell>
          <cell r="C20">
            <v>6475.69</v>
          </cell>
          <cell r="D20">
            <v>6475.69</v>
          </cell>
        </row>
        <row r="21">
          <cell r="B21">
            <v>2053.34</v>
          </cell>
          <cell r="C21">
            <v>2053.34</v>
          </cell>
          <cell r="D21">
            <v>2053.34</v>
          </cell>
        </row>
        <row r="23">
          <cell r="B23">
            <v>9713.5349999999999</v>
          </cell>
          <cell r="C23">
            <v>9713.5349999999999</v>
          </cell>
          <cell r="D23">
            <v>9713.5349999999999</v>
          </cell>
        </row>
        <row r="24">
          <cell r="B24">
            <v>3080.01</v>
          </cell>
          <cell r="C24">
            <v>3080.01</v>
          </cell>
          <cell r="D24">
            <v>3080.01</v>
          </cell>
        </row>
        <row r="26">
          <cell r="B26">
            <v>10361.103999999999</v>
          </cell>
          <cell r="C26">
            <v>10361.103999999999</v>
          </cell>
          <cell r="D26">
            <v>10361.103999999999</v>
          </cell>
        </row>
        <row r="27">
          <cell r="B27">
            <v>3285.3440000000005</v>
          </cell>
          <cell r="C27">
            <v>3285.3440000000005</v>
          </cell>
          <cell r="D27">
            <v>3285.3440000000005</v>
          </cell>
        </row>
        <row r="29">
          <cell r="B29">
            <v>9713.5349999999999</v>
          </cell>
          <cell r="C29">
            <v>9713.5349999999999</v>
          </cell>
          <cell r="D29">
            <v>9713.5349999999999</v>
          </cell>
        </row>
        <row r="30">
          <cell r="B30">
            <v>3080.01</v>
          </cell>
          <cell r="C30">
            <v>3080.01</v>
          </cell>
          <cell r="D30">
            <v>3080.01</v>
          </cell>
        </row>
        <row r="32">
          <cell r="B32">
            <v>6475.69</v>
          </cell>
          <cell r="C32">
            <v>6475.69</v>
          </cell>
          <cell r="D32">
            <v>6475.69</v>
          </cell>
        </row>
        <row r="33">
          <cell r="B33">
            <v>2053.34</v>
          </cell>
          <cell r="C33">
            <v>2053.34</v>
          </cell>
          <cell r="D33">
            <v>2053.34</v>
          </cell>
        </row>
        <row r="35">
          <cell r="B35">
            <v>8418.396999999999</v>
          </cell>
          <cell r="C35">
            <v>8418.396999999999</v>
          </cell>
          <cell r="D35">
            <v>8418.396999999999</v>
          </cell>
        </row>
        <row r="36">
          <cell r="B36">
            <v>2669.3420000000001</v>
          </cell>
          <cell r="C36">
            <v>2669.3420000000001</v>
          </cell>
          <cell r="D36">
            <v>2669.3420000000001</v>
          </cell>
        </row>
      </sheetData>
      <sheetData sheetId="1">
        <row r="8">
          <cell r="B8">
            <v>3524.06</v>
          </cell>
          <cell r="C8">
            <v>3524.06</v>
          </cell>
          <cell r="D8">
            <v>3524.06</v>
          </cell>
        </row>
        <row r="9">
          <cell r="B9">
            <v>528.10799999999995</v>
          </cell>
          <cell r="C9">
            <v>528.10799999999995</v>
          </cell>
          <cell r="D9">
            <v>528.10799999999995</v>
          </cell>
        </row>
        <row r="10">
          <cell r="B10">
            <v>1320.2699999999998</v>
          </cell>
          <cell r="C10">
            <v>1320.2699999999998</v>
          </cell>
          <cell r="D10">
            <v>1320.2699999999998</v>
          </cell>
        </row>
        <row r="12">
          <cell r="B12">
            <v>3524.06</v>
          </cell>
          <cell r="C12">
            <v>3524.06</v>
          </cell>
          <cell r="D12">
            <v>3524.06</v>
          </cell>
        </row>
        <row r="13">
          <cell r="B13">
            <v>1056.2159999999999</v>
          </cell>
          <cell r="C13">
            <v>1056.2159999999999</v>
          </cell>
          <cell r="D13">
            <v>1056.2159999999999</v>
          </cell>
        </row>
        <row r="14">
          <cell r="B14">
            <v>1320.2699999999998</v>
          </cell>
          <cell r="C14">
            <v>1320.2699999999998</v>
          </cell>
          <cell r="D14">
            <v>1320.2699999999998</v>
          </cell>
        </row>
        <row r="16">
          <cell r="B16">
            <v>3524.06</v>
          </cell>
          <cell r="C16">
            <v>3524.06</v>
          </cell>
          <cell r="D16">
            <v>3524.06</v>
          </cell>
        </row>
        <row r="17">
          <cell r="B17">
            <v>1254.2564999999997</v>
          </cell>
          <cell r="C17">
            <v>1254.2564999999997</v>
          </cell>
          <cell r="D17">
            <v>1254.2564999999997</v>
          </cell>
        </row>
        <row r="18">
          <cell r="B18">
            <v>1320.2699999999998</v>
          </cell>
          <cell r="C18">
            <v>1320.2699999999998</v>
          </cell>
          <cell r="D18">
            <v>1320.2699999999998</v>
          </cell>
        </row>
        <row r="20">
          <cell r="B20">
            <v>3524.06</v>
          </cell>
          <cell r="C20">
            <v>3524.06</v>
          </cell>
          <cell r="D20">
            <v>3524.06</v>
          </cell>
        </row>
        <row r="21">
          <cell r="B21">
            <v>1320.2699999999998</v>
          </cell>
          <cell r="C21">
            <v>1320.2699999999998</v>
          </cell>
          <cell r="D21">
            <v>1320.2699999999998</v>
          </cell>
        </row>
        <row r="23">
          <cell r="B23">
            <v>5286.09</v>
          </cell>
          <cell r="C23">
            <v>5286.09</v>
          </cell>
          <cell r="D23">
            <v>5286.09</v>
          </cell>
        </row>
        <row r="24">
          <cell r="B24">
            <v>1980.4049999999997</v>
          </cell>
          <cell r="C24">
            <v>1980.4049999999997</v>
          </cell>
          <cell r="D24">
            <v>1980.4049999999997</v>
          </cell>
        </row>
        <row r="26">
          <cell r="B26">
            <v>5638.4960000000001</v>
          </cell>
          <cell r="C26">
            <v>5638.4960000000001</v>
          </cell>
          <cell r="D26">
            <v>5638.4960000000001</v>
          </cell>
        </row>
        <row r="27">
          <cell r="B27">
            <v>2112.4319999999998</v>
          </cell>
          <cell r="C27">
            <v>2112.4319999999998</v>
          </cell>
          <cell r="D27">
            <v>2112.4319999999998</v>
          </cell>
        </row>
        <row r="29">
          <cell r="B29">
            <v>5286.09</v>
          </cell>
          <cell r="C29">
            <v>5286.09</v>
          </cell>
          <cell r="D29">
            <v>5286.09</v>
          </cell>
        </row>
        <row r="30">
          <cell r="B30">
            <v>1980.4049999999997</v>
          </cell>
          <cell r="C30">
            <v>1980.4049999999997</v>
          </cell>
          <cell r="D30">
            <v>1980.4049999999997</v>
          </cell>
        </row>
        <row r="32">
          <cell r="B32">
            <v>3524.06</v>
          </cell>
          <cell r="C32">
            <v>3524.06</v>
          </cell>
          <cell r="D32">
            <v>3524.06</v>
          </cell>
        </row>
        <row r="33">
          <cell r="B33">
            <v>1320.2699999999998</v>
          </cell>
          <cell r="C33">
            <v>1320.2699999999998</v>
          </cell>
          <cell r="D33">
            <v>1320.2699999999998</v>
          </cell>
        </row>
        <row r="35">
          <cell r="B35">
            <v>4581.2780000000002</v>
          </cell>
          <cell r="C35">
            <v>4581.2780000000002</v>
          </cell>
          <cell r="D35">
            <v>4581.2780000000002</v>
          </cell>
        </row>
        <row r="36">
          <cell r="B36">
            <v>1716.3509999999997</v>
          </cell>
          <cell r="C36">
            <v>1716.3509999999997</v>
          </cell>
          <cell r="D36">
            <v>1716.3509999999997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5775.92</v>
          </cell>
          <cell r="C8">
            <v>5775.92</v>
          </cell>
          <cell r="D8">
            <v>5775.92</v>
          </cell>
        </row>
        <row r="9">
          <cell r="B9">
            <v>915.17759999999987</v>
          </cell>
          <cell r="C9">
            <v>915.17759999999987</v>
          </cell>
          <cell r="D9">
            <v>915.17759999999987</v>
          </cell>
        </row>
        <row r="10">
          <cell r="B10">
            <v>1064.1599999999999</v>
          </cell>
          <cell r="C10">
            <v>1064.1599999999999</v>
          </cell>
          <cell r="D10">
            <v>1064.1599999999999</v>
          </cell>
        </row>
        <row r="12">
          <cell r="B12">
            <v>5775.92</v>
          </cell>
          <cell r="C12">
            <v>5775.92</v>
          </cell>
          <cell r="D12">
            <v>5775.92</v>
          </cell>
        </row>
        <row r="13">
          <cell r="B13">
            <v>915.17759999999987</v>
          </cell>
          <cell r="C13">
            <v>915.17759999999987</v>
          </cell>
          <cell r="D13">
            <v>915.17759999999987</v>
          </cell>
        </row>
        <row r="14">
          <cell r="B14">
            <v>1064.1599999999999</v>
          </cell>
          <cell r="C14">
            <v>1064.1599999999999</v>
          </cell>
          <cell r="D14">
            <v>1064.1599999999999</v>
          </cell>
        </row>
        <row r="16">
          <cell r="B16">
            <v>5775.92</v>
          </cell>
          <cell r="C16">
            <v>5775.92</v>
          </cell>
          <cell r="D16">
            <v>5775.92</v>
          </cell>
        </row>
        <row r="17">
          <cell r="B17">
            <v>1010.9519999999998</v>
          </cell>
          <cell r="C17">
            <v>1010.9519999999998</v>
          </cell>
          <cell r="D17">
            <v>1010.9519999999998</v>
          </cell>
        </row>
        <row r="18">
          <cell r="B18">
            <v>1064.1599999999999</v>
          </cell>
          <cell r="C18">
            <v>1064.1599999999999</v>
          </cell>
          <cell r="D18">
            <v>1064.1599999999999</v>
          </cell>
        </row>
        <row r="20">
          <cell r="B20">
            <v>5775.92</v>
          </cell>
          <cell r="C20">
            <v>5775.92</v>
          </cell>
          <cell r="D20">
            <v>5775.92</v>
          </cell>
        </row>
        <row r="21">
          <cell r="B21">
            <v>1064.1599999999999</v>
          </cell>
          <cell r="C21">
            <v>1064.1599999999999</v>
          </cell>
          <cell r="D21">
            <v>1064.1599999999999</v>
          </cell>
        </row>
        <row r="23">
          <cell r="B23">
            <v>8663.880000000001</v>
          </cell>
          <cell r="C23">
            <v>8663.880000000001</v>
          </cell>
          <cell r="D23">
            <v>8663.880000000001</v>
          </cell>
        </row>
        <row r="24">
          <cell r="B24">
            <v>1596.2399999999998</v>
          </cell>
          <cell r="C24">
            <v>1596.2399999999998</v>
          </cell>
          <cell r="D24">
            <v>1596.2399999999998</v>
          </cell>
        </row>
        <row r="26">
          <cell r="B26">
            <v>9241.4719999999998</v>
          </cell>
          <cell r="C26">
            <v>9241.4719999999998</v>
          </cell>
          <cell r="D26">
            <v>9241.4719999999998</v>
          </cell>
        </row>
        <row r="27">
          <cell r="B27">
            <v>1702.6559999999999</v>
          </cell>
          <cell r="C27">
            <v>1702.6559999999999</v>
          </cell>
          <cell r="D27">
            <v>1702.6559999999999</v>
          </cell>
        </row>
        <row r="29">
          <cell r="B29">
            <v>8663.880000000001</v>
          </cell>
          <cell r="C29">
            <v>8663.880000000001</v>
          </cell>
          <cell r="D29">
            <v>8663.880000000001</v>
          </cell>
        </row>
        <row r="30">
          <cell r="B30">
            <v>1596.2399999999998</v>
          </cell>
          <cell r="C30">
            <v>1596.2399999999998</v>
          </cell>
          <cell r="D30">
            <v>1596.2399999999998</v>
          </cell>
        </row>
        <row r="32">
          <cell r="B32">
            <v>5775.92</v>
          </cell>
          <cell r="C32">
            <v>5775.92</v>
          </cell>
          <cell r="D32">
            <v>5775.92</v>
          </cell>
        </row>
        <row r="33">
          <cell r="B33">
            <v>1064.1599999999999</v>
          </cell>
          <cell r="C33">
            <v>1064.1599999999999</v>
          </cell>
          <cell r="D33">
            <v>1064.1599999999999</v>
          </cell>
        </row>
        <row r="35">
          <cell r="B35">
            <v>7508.6959999999999</v>
          </cell>
          <cell r="C35">
            <v>7508.6959999999999</v>
          </cell>
          <cell r="D35">
            <v>7508.6959999999999</v>
          </cell>
        </row>
        <row r="36">
          <cell r="B36">
            <v>1383.4079999999999</v>
          </cell>
          <cell r="C36">
            <v>1383.4079999999999</v>
          </cell>
          <cell r="D36">
            <v>1383.4079999999999</v>
          </cell>
        </row>
      </sheetData>
      <sheetData sheetId="1">
        <row r="8">
          <cell r="B8">
            <v>3250.84</v>
          </cell>
          <cell r="C8">
            <v>3250.84</v>
          </cell>
          <cell r="D8">
            <v>3250.84</v>
          </cell>
        </row>
        <row r="9">
          <cell r="B9">
            <v>1055.9338</v>
          </cell>
          <cell r="C9">
            <v>1055.9338</v>
          </cell>
          <cell r="D9">
            <v>1055.9338</v>
          </cell>
        </row>
        <row r="10">
          <cell r="B10">
            <v>1227.8300000000002</v>
          </cell>
          <cell r="C10">
            <v>1227.8300000000002</v>
          </cell>
          <cell r="D10">
            <v>1227.8300000000002</v>
          </cell>
        </row>
        <row r="12">
          <cell r="B12">
            <v>3250.84</v>
          </cell>
          <cell r="C12">
            <v>3250.84</v>
          </cell>
          <cell r="D12">
            <v>3250.84</v>
          </cell>
        </row>
        <row r="13">
          <cell r="B13">
            <v>1055.9338</v>
          </cell>
          <cell r="C13">
            <v>1055.9338</v>
          </cell>
          <cell r="D13">
            <v>1055.9338</v>
          </cell>
        </row>
        <row r="14">
          <cell r="B14">
            <v>1227.8300000000002</v>
          </cell>
          <cell r="C14">
            <v>1227.8300000000002</v>
          </cell>
          <cell r="D14">
            <v>1227.8300000000002</v>
          </cell>
        </row>
        <row r="16">
          <cell r="B16">
            <v>3250.84</v>
          </cell>
          <cell r="C16">
            <v>3250.84</v>
          </cell>
          <cell r="D16">
            <v>3250.84</v>
          </cell>
        </row>
        <row r="17">
          <cell r="B17">
            <v>1166.4385000000002</v>
          </cell>
          <cell r="C17">
            <v>1166.4385000000002</v>
          </cell>
          <cell r="D17">
            <v>1166.4385000000002</v>
          </cell>
        </row>
        <row r="18">
          <cell r="B18">
            <v>1227.8300000000002</v>
          </cell>
          <cell r="C18">
            <v>1227.8300000000002</v>
          </cell>
          <cell r="D18">
            <v>1227.8300000000002</v>
          </cell>
        </row>
        <row r="20">
          <cell r="B20">
            <v>3250.84</v>
          </cell>
          <cell r="C20">
            <v>3250.84</v>
          </cell>
          <cell r="D20">
            <v>3250.84</v>
          </cell>
        </row>
        <row r="21">
          <cell r="B21">
            <v>1227.8300000000002</v>
          </cell>
          <cell r="C21">
            <v>1227.8300000000002</v>
          </cell>
          <cell r="D21">
            <v>1227.8300000000002</v>
          </cell>
        </row>
        <row r="23">
          <cell r="B23">
            <v>4876.26</v>
          </cell>
          <cell r="C23">
            <v>4876.26</v>
          </cell>
          <cell r="D23">
            <v>4876.26</v>
          </cell>
        </row>
        <row r="24">
          <cell r="B24">
            <v>1841.7450000000003</v>
          </cell>
          <cell r="C24">
            <v>1841.7450000000003</v>
          </cell>
          <cell r="D24">
            <v>1841.7450000000003</v>
          </cell>
        </row>
        <row r="26">
          <cell r="B26">
            <v>5201.344000000001</v>
          </cell>
          <cell r="C26">
            <v>5201.344000000001</v>
          </cell>
          <cell r="D26">
            <v>5201.344000000001</v>
          </cell>
        </row>
        <row r="27">
          <cell r="B27">
            <v>1964.5280000000002</v>
          </cell>
          <cell r="C27">
            <v>1964.5280000000002</v>
          </cell>
          <cell r="D27">
            <v>1964.5280000000002</v>
          </cell>
        </row>
        <row r="29">
          <cell r="B29">
            <v>4876.26</v>
          </cell>
          <cell r="C29">
            <v>4876.26</v>
          </cell>
          <cell r="D29">
            <v>4876.26</v>
          </cell>
        </row>
        <row r="30">
          <cell r="B30">
            <v>1841.7450000000003</v>
          </cell>
          <cell r="C30">
            <v>1841.7450000000003</v>
          </cell>
          <cell r="D30">
            <v>1841.7450000000003</v>
          </cell>
        </row>
        <row r="32">
          <cell r="B32">
            <v>3250.84</v>
          </cell>
          <cell r="C32">
            <v>3250.84</v>
          </cell>
          <cell r="D32">
            <v>3250.84</v>
          </cell>
        </row>
        <row r="33">
          <cell r="B33">
            <v>1227.8300000000002</v>
          </cell>
          <cell r="C33">
            <v>1227.8300000000002</v>
          </cell>
          <cell r="D33">
            <v>1227.8300000000002</v>
          </cell>
        </row>
        <row r="35">
          <cell r="B35">
            <v>4226.0920000000006</v>
          </cell>
          <cell r="C35">
            <v>4226.0920000000006</v>
          </cell>
          <cell r="D35">
            <v>4226.0920000000006</v>
          </cell>
        </row>
        <row r="36">
          <cell r="B36">
            <v>1596.1790000000003</v>
          </cell>
          <cell r="C36">
            <v>1596.1790000000003</v>
          </cell>
          <cell r="D36">
            <v>1596.1790000000003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576.18499999999995</v>
          </cell>
          <cell r="C9">
            <v>576.18499999999995</v>
          </cell>
          <cell r="D9">
            <v>576.18499999999995</v>
          </cell>
        </row>
        <row r="10">
          <cell r="B10">
            <v>1152.3699999999999</v>
          </cell>
          <cell r="C10">
            <v>1152.3699999999999</v>
          </cell>
          <cell r="D10">
            <v>1152.3699999999999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979.51449999999988</v>
          </cell>
          <cell r="C13">
            <v>979.51449999999988</v>
          </cell>
          <cell r="D13">
            <v>979.51449999999988</v>
          </cell>
        </row>
        <row r="14">
          <cell r="B14">
            <v>1152.3699999999999</v>
          </cell>
          <cell r="C14">
            <v>1152.3699999999999</v>
          </cell>
          <cell r="D14">
            <v>1152.3699999999999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1037.133</v>
          </cell>
          <cell r="C17">
            <v>1037.133</v>
          </cell>
          <cell r="D17">
            <v>1037.133</v>
          </cell>
        </row>
        <row r="18">
          <cell r="B18">
            <v>1152.3699999999999</v>
          </cell>
          <cell r="C18">
            <v>1152.3699999999999</v>
          </cell>
          <cell r="D18">
            <v>1152.3699999999999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1152.3699999999999</v>
          </cell>
          <cell r="C21">
            <v>1152.3699999999999</v>
          </cell>
          <cell r="D21">
            <v>1152.3699999999999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1728.5549999999998</v>
          </cell>
          <cell r="C24">
            <v>1728.5549999999998</v>
          </cell>
          <cell r="D24">
            <v>1728.5549999999998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1843.7919999999999</v>
          </cell>
          <cell r="C27">
            <v>1843.7919999999999</v>
          </cell>
          <cell r="D27">
            <v>1843.7919999999999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1728.5549999999998</v>
          </cell>
          <cell r="C30">
            <v>1728.5549999999998</v>
          </cell>
          <cell r="D30">
            <v>1728.5549999999998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1152.3699999999999</v>
          </cell>
          <cell r="C33">
            <v>1152.3699999999999</v>
          </cell>
          <cell r="D33">
            <v>1152.3699999999999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1498.0809999999999</v>
          </cell>
          <cell r="C36">
            <v>1498.0809999999999</v>
          </cell>
          <cell r="D36">
            <v>1498.0809999999999</v>
          </cell>
        </row>
      </sheetData>
      <sheetData sheetId="1">
        <row r="8">
          <cell r="B8">
            <v>3533.38</v>
          </cell>
          <cell r="C8">
            <v>3533.38</v>
          </cell>
          <cell r="D8">
            <v>3533.38</v>
          </cell>
        </row>
        <row r="9">
          <cell r="B9">
            <v>549.89499999999998</v>
          </cell>
          <cell r="C9">
            <v>549.89499999999998</v>
          </cell>
          <cell r="D9">
            <v>549.89499999999998</v>
          </cell>
        </row>
        <row r="10">
          <cell r="B10">
            <v>1099.79</v>
          </cell>
          <cell r="C10">
            <v>1099.79</v>
          </cell>
          <cell r="D10">
            <v>1099.79</v>
          </cell>
        </row>
        <row r="12">
          <cell r="B12">
            <v>3533.38</v>
          </cell>
          <cell r="C12">
            <v>3533.38</v>
          </cell>
          <cell r="D12">
            <v>3533.38</v>
          </cell>
        </row>
        <row r="13">
          <cell r="B13">
            <v>934.8214999999999</v>
          </cell>
          <cell r="C13">
            <v>934.8214999999999</v>
          </cell>
          <cell r="D13">
            <v>934.8214999999999</v>
          </cell>
        </row>
        <row r="14">
          <cell r="B14">
            <v>1099.79</v>
          </cell>
          <cell r="C14">
            <v>1099.79</v>
          </cell>
          <cell r="D14">
            <v>1099.79</v>
          </cell>
        </row>
        <row r="16">
          <cell r="B16">
            <v>3533.38</v>
          </cell>
          <cell r="C16">
            <v>3533.38</v>
          </cell>
          <cell r="D16">
            <v>3533.38</v>
          </cell>
        </row>
        <row r="17">
          <cell r="B17">
            <v>989.81100000000004</v>
          </cell>
          <cell r="C17">
            <v>989.81100000000004</v>
          </cell>
          <cell r="D17">
            <v>989.81100000000004</v>
          </cell>
        </row>
        <row r="18">
          <cell r="B18">
            <v>1099.79</v>
          </cell>
          <cell r="C18">
            <v>1099.79</v>
          </cell>
          <cell r="D18">
            <v>1099.79</v>
          </cell>
        </row>
        <row r="20">
          <cell r="B20">
            <v>3533.38</v>
          </cell>
          <cell r="C20">
            <v>3533.38</v>
          </cell>
          <cell r="D20">
            <v>3533.38</v>
          </cell>
        </row>
        <row r="21">
          <cell r="B21">
            <v>1099.79</v>
          </cell>
          <cell r="C21">
            <v>1099.79</v>
          </cell>
          <cell r="D21">
            <v>1099.79</v>
          </cell>
        </row>
        <row r="23">
          <cell r="B23">
            <v>5300.07</v>
          </cell>
          <cell r="C23">
            <v>5300.07</v>
          </cell>
          <cell r="D23">
            <v>5300.07</v>
          </cell>
        </row>
        <row r="24">
          <cell r="B24">
            <v>1649.6849999999999</v>
          </cell>
          <cell r="C24">
            <v>1649.6849999999999</v>
          </cell>
          <cell r="D24">
            <v>1649.6849999999999</v>
          </cell>
        </row>
        <row r="26">
          <cell r="B26">
            <v>5653.4080000000004</v>
          </cell>
          <cell r="C26">
            <v>5653.4080000000004</v>
          </cell>
          <cell r="D26">
            <v>5653.4080000000004</v>
          </cell>
        </row>
        <row r="27">
          <cell r="B27">
            <v>1759.664</v>
          </cell>
          <cell r="C27">
            <v>1759.664</v>
          </cell>
          <cell r="D27">
            <v>1759.664</v>
          </cell>
        </row>
        <row r="29">
          <cell r="B29">
            <v>5300.07</v>
          </cell>
          <cell r="C29">
            <v>5300.07</v>
          </cell>
          <cell r="D29">
            <v>5300.07</v>
          </cell>
        </row>
        <row r="30">
          <cell r="B30">
            <v>1649.6849999999999</v>
          </cell>
          <cell r="C30">
            <v>1649.6849999999999</v>
          </cell>
          <cell r="D30">
            <v>1649.6849999999999</v>
          </cell>
        </row>
        <row r="32">
          <cell r="B32">
            <v>3533.38</v>
          </cell>
          <cell r="C32">
            <v>3533.38</v>
          </cell>
          <cell r="D32">
            <v>3533.38</v>
          </cell>
        </row>
        <row r="33">
          <cell r="B33">
            <v>1099.79</v>
          </cell>
          <cell r="C33">
            <v>1099.79</v>
          </cell>
          <cell r="D33">
            <v>1099.79</v>
          </cell>
        </row>
        <row r="35">
          <cell r="B35">
            <v>4593.3940000000002</v>
          </cell>
          <cell r="C35">
            <v>4593.3940000000002</v>
          </cell>
          <cell r="D35">
            <v>4593.3940000000002</v>
          </cell>
        </row>
        <row r="36">
          <cell r="B36">
            <v>1429.7270000000001</v>
          </cell>
          <cell r="C36">
            <v>1429.7270000000001</v>
          </cell>
          <cell r="D36">
            <v>1429.7270000000001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6006.82</v>
          </cell>
          <cell r="C8">
            <v>6006.82</v>
          </cell>
          <cell r="D8">
            <v>6006.82</v>
          </cell>
        </row>
        <row r="9">
          <cell r="B9">
            <v>945.15</v>
          </cell>
          <cell r="C9">
            <v>945.15</v>
          </cell>
          <cell r="D9">
            <v>945.15</v>
          </cell>
        </row>
        <row r="10">
          <cell r="B10">
            <v>1890.3</v>
          </cell>
          <cell r="C10">
            <v>1890.3</v>
          </cell>
          <cell r="D10">
            <v>1890.3</v>
          </cell>
        </row>
        <row r="12">
          <cell r="B12">
            <v>6006.82</v>
          </cell>
          <cell r="C12">
            <v>6006.82</v>
          </cell>
          <cell r="D12">
            <v>6006.82</v>
          </cell>
        </row>
        <row r="13">
          <cell r="B13">
            <v>1512.24</v>
          </cell>
          <cell r="C13">
            <v>1512.24</v>
          </cell>
          <cell r="D13">
            <v>1512.24</v>
          </cell>
        </row>
        <row r="14">
          <cell r="B14">
            <v>1890.3</v>
          </cell>
          <cell r="C14">
            <v>1890.3</v>
          </cell>
          <cell r="D14">
            <v>1890.3</v>
          </cell>
        </row>
        <row r="16">
          <cell r="B16">
            <v>6006.82</v>
          </cell>
          <cell r="C16">
            <v>6006.82</v>
          </cell>
          <cell r="D16">
            <v>6006.82</v>
          </cell>
        </row>
        <row r="17">
          <cell r="B17">
            <v>1890.3</v>
          </cell>
          <cell r="C17">
            <v>1890.3</v>
          </cell>
          <cell r="D17">
            <v>1890.3</v>
          </cell>
        </row>
        <row r="18">
          <cell r="B18">
            <v>1890.3</v>
          </cell>
          <cell r="C18">
            <v>1890.3</v>
          </cell>
          <cell r="D18">
            <v>1890.3</v>
          </cell>
        </row>
        <row r="20">
          <cell r="B20">
            <v>6006.82</v>
          </cell>
          <cell r="C20">
            <v>6006.82</v>
          </cell>
          <cell r="D20">
            <v>6006.82</v>
          </cell>
        </row>
        <row r="21">
          <cell r="B21">
            <v>1890.3</v>
          </cell>
          <cell r="C21">
            <v>1890.3</v>
          </cell>
          <cell r="D21">
            <v>1890.3</v>
          </cell>
        </row>
        <row r="23">
          <cell r="B23">
            <v>9010.23</v>
          </cell>
          <cell r="C23">
            <v>9010.23</v>
          </cell>
          <cell r="D23">
            <v>9010.23</v>
          </cell>
        </row>
        <row r="24">
          <cell r="B24">
            <v>2835.45</v>
          </cell>
          <cell r="C24">
            <v>2835.45</v>
          </cell>
          <cell r="D24">
            <v>2835.45</v>
          </cell>
        </row>
        <row r="26">
          <cell r="B26">
            <v>9610.9120000000003</v>
          </cell>
          <cell r="C26">
            <v>9610.9120000000003</v>
          </cell>
          <cell r="D26">
            <v>9610.9120000000003</v>
          </cell>
        </row>
        <row r="27">
          <cell r="B27">
            <v>3024.48</v>
          </cell>
          <cell r="C27">
            <v>3024.48</v>
          </cell>
          <cell r="D27">
            <v>3024.48</v>
          </cell>
        </row>
        <row r="29">
          <cell r="B29">
            <v>9010.23</v>
          </cell>
          <cell r="C29">
            <v>9010.23</v>
          </cell>
          <cell r="D29">
            <v>9010.23</v>
          </cell>
        </row>
        <row r="30">
          <cell r="B30">
            <v>2835.45</v>
          </cell>
          <cell r="C30">
            <v>2835.45</v>
          </cell>
          <cell r="D30">
            <v>2835.45</v>
          </cell>
        </row>
        <row r="32">
          <cell r="B32">
            <v>6006.82</v>
          </cell>
          <cell r="C32">
            <v>6006.82</v>
          </cell>
          <cell r="D32">
            <v>6006.82</v>
          </cell>
        </row>
        <row r="33">
          <cell r="B33">
            <v>1890.3</v>
          </cell>
          <cell r="C33">
            <v>1890.3</v>
          </cell>
          <cell r="D33">
            <v>1890.3</v>
          </cell>
        </row>
        <row r="35">
          <cell r="B35">
            <v>7808.866</v>
          </cell>
          <cell r="C35">
            <v>7808.866</v>
          </cell>
          <cell r="D35">
            <v>7808.866</v>
          </cell>
        </row>
        <row r="36">
          <cell r="B36">
            <v>2457.39</v>
          </cell>
          <cell r="C36">
            <v>2457.39</v>
          </cell>
          <cell r="D36">
            <v>2457.39</v>
          </cell>
        </row>
      </sheetData>
      <sheetData sheetId="1">
        <row r="8">
          <cell r="B8">
            <v>4545.8</v>
          </cell>
          <cell r="C8">
            <v>4545.8</v>
          </cell>
          <cell r="D8">
            <v>4545.8</v>
          </cell>
        </row>
        <row r="9">
          <cell r="B9">
            <v>862.52499999999998</v>
          </cell>
          <cell r="C9">
            <v>862.52499999999998</v>
          </cell>
          <cell r="D9">
            <v>862.52499999999998</v>
          </cell>
        </row>
        <row r="10">
          <cell r="B10">
            <v>1725.05</v>
          </cell>
          <cell r="C10">
            <v>1725.05</v>
          </cell>
          <cell r="D10">
            <v>1725.05</v>
          </cell>
        </row>
        <row r="12">
          <cell r="B12">
            <v>4545.8</v>
          </cell>
          <cell r="C12">
            <v>4545.8</v>
          </cell>
          <cell r="D12">
            <v>4545.8</v>
          </cell>
        </row>
        <row r="13">
          <cell r="B13">
            <v>1380.04</v>
          </cell>
          <cell r="C13">
            <v>1380.04</v>
          </cell>
          <cell r="D13">
            <v>1380.04</v>
          </cell>
        </row>
        <row r="14">
          <cell r="B14">
            <v>1725.05</v>
          </cell>
          <cell r="C14">
            <v>1725.05</v>
          </cell>
          <cell r="D14">
            <v>1725.05</v>
          </cell>
        </row>
        <row r="16">
          <cell r="B16">
            <v>4545.8</v>
          </cell>
          <cell r="C16">
            <v>4545.8</v>
          </cell>
          <cell r="D16">
            <v>4545.8</v>
          </cell>
        </row>
        <row r="17">
          <cell r="B17">
            <v>1725.05</v>
          </cell>
          <cell r="C17">
            <v>1725.05</v>
          </cell>
          <cell r="D17">
            <v>1725.05</v>
          </cell>
        </row>
        <row r="18">
          <cell r="B18">
            <v>1725.05</v>
          </cell>
          <cell r="C18">
            <v>1725.05</v>
          </cell>
          <cell r="D18">
            <v>1725.05</v>
          </cell>
        </row>
        <row r="20">
          <cell r="B20">
            <v>4545.8</v>
          </cell>
          <cell r="C20">
            <v>4545.8</v>
          </cell>
          <cell r="D20">
            <v>4545.8</v>
          </cell>
        </row>
        <row r="21">
          <cell r="B21">
            <v>1725.05</v>
          </cell>
          <cell r="C21">
            <v>1725.05</v>
          </cell>
          <cell r="D21">
            <v>1725.05</v>
          </cell>
        </row>
        <row r="23">
          <cell r="B23">
            <v>6818.7000000000007</v>
          </cell>
          <cell r="C23">
            <v>6818.7000000000007</v>
          </cell>
          <cell r="D23">
            <v>6818.7000000000007</v>
          </cell>
        </row>
        <row r="24">
          <cell r="B24">
            <v>2587.5749999999998</v>
          </cell>
          <cell r="C24">
            <v>2587.5749999999998</v>
          </cell>
          <cell r="D24">
            <v>2587.5749999999998</v>
          </cell>
        </row>
        <row r="26">
          <cell r="B26">
            <v>7273.2800000000007</v>
          </cell>
          <cell r="C26">
            <v>7273.2800000000007</v>
          </cell>
          <cell r="D26">
            <v>7273.2800000000007</v>
          </cell>
        </row>
        <row r="27">
          <cell r="B27">
            <v>2760.08</v>
          </cell>
          <cell r="C27">
            <v>2760.08</v>
          </cell>
          <cell r="D27">
            <v>2760.08</v>
          </cell>
        </row>
        <row r="29">
          <cell r="B29">
            <v>6818.7000000000007</v>
          </cell>
          <cell r="C29">
            <v>6818.7000000000007</v>
          </cell>
          <cell r="D29">
            <v>6818.7000000000007</v>
          </cell>
        </row>
        <row r="30">
          <cell r="B30">
            <v>2587.5749999999998</v>
          </cell>
          <cell r="C30">
            <v>2587.5749999999998</v>
          </cell>
          <cell r="D30">
            <v>2587.5749999999998</v>
          </cell>
        </row>
        <row r="32">
          <cell r="B32">
            <v>4545.8</v>
          </cell>
          <cell r="C32">
            <v>4545.8</v>
          </cell>
          <cell r="D32">
            <v>4545.8</v>
          </cell>
        </row>
        <row r="33">
          <cell r="B33">
            <v>1725.05</v>
          </cell>
          <cell r="C33">
            <v>1725.05</v>
          </cell>
          <cell r="D33">
            <v>1725.05</v>
          </cell>
        </row>
        <row r="35">
          <cell r="B35">
            <v>5909.5400000000009</v>
          </cell>
          <cell r="C35">
            <v>5909.5400000000009</v>
          </cell>
          <cell r="D35">
            <v>5909.5400000000009</v>
          </cell>
        </row>
        <row r="36">
          <cell r="B36">
            <v>2242.5650000000001</v>
          </cell>
          <cell r="C36">
            <v>2242.5650000000001</v>
          </cell>
          <cell r="D36">
            <v>2242.5650000000001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6124.38</v>
          </cell>
          <cell r="C8">
            <v>6124.38</v>
          </cell>
          <cell r="D8">
            <v>6124.38</v>
          </cell>
        </row>
        <row r="9">
          <cell r="B9">
            <v>1753.6689999999999</v>
          </cell>
          <cell r="C9">
            <v>1753.6689999999999</v>
          </cell>
          <cell r="D9">
            <v>1753.6689999999999</v>
          </cell>
        </row>
        <row r="10">
          <cell r="B10">
            <v>2063.14</v>
          </cell>
          <cell r="C10">
            <v>2063.14</v>
          </cell>
          <cell r="D10">
            <v>2063.14</v>
          </cell>
        </row>
        <row r="12">
          <cell r="B12">
            <v>6124.38</v>
          </cell>
          <cell r="C12">
            <v>6124.38</v>
          </cell>
          <cell r="D12">
            <v>6124.38</v>
          </cell>
        </row>
        <row r="13">
          <cell r="B13">
            <v>1959.9829999999997</v>
          </cell>
          <cell r="C13">
            <v>1959.9829999999997</v>
          </cell>
          <cell r="D13">
            <v>1959.9829999999997</v>
          </cell>
        </row>
        <row r="14">
          <cell r="B14">
            <v>2063.14</v>
          </cell>
          <cell r="C14">
            <v>2063.14</v>
          </cell>
          <cell r="D14">
            <v>2063.14</v>
          </cell>
        </row>
        <row r="16">
          <cell r="B16">
            <v>6124.38</v>
          </cell>
          <cell r="C16">
            <v>6124.38</v>
          </cell>
          <cell r="D16">
            <v>6124.38</v>
          </cell>
        </row>
        <row r="17">
          <cell r="B17">
            <v>2063.14</v>
          </cell>
          <cell r="C17">
            <v>2063.14</v>
          </cell>
          <cell r="D17">
            <v>2063.14</v>
          </cell>
        </row>
        <row r="18">
          <cell r="B18">
            <v>2063.14</v>
          </cell>
          <cell r="C18">
            <v>2063.14</v>
          </cell>
          <cell r="D18">
            <v>2063.14</v>
          </cell>
        </row>
        <row r="20">
          <cell r="B20">
            <v>6124.38</v>
          </cell>
          <cell r="C20">
            <v>6124.38</v>
          </cell>
          <cell r="D20">
            <v>6124.38</v>
          </cell>
        </row>
        <row r="21">
          <cell r="B21">
            <v>2063.14</v>
          </cell>
          <cell r="C21">
            <v>2063.14</v>
          </cell>
          <cell r="D21">
            <v>2063.14</v>
          </cell>
        </row>
        <row r="23">
          <cell r="B23">
            <v>9186.57</v>
          </cell>
          <cell r="C23">
            <v>9186.57</v>
          </cell>
          <cell r="D23">
            <v>9186.57</v>
          </cell>
        </row>
        <row r="24">
          <cell r="B24">
            <v>3094.71</v>
          </cell>
          <cell r="C24">
            <v>3094.71</v>
          </cell>
          <cell r="D24">
            <v>3094.71</v>
          </cell>
        </row>
        <row r="26">
          <cell r="B26">
            <v>9799.0079999999998</v>
          </cell>
          <cell r="C26">
            <v>9799.0079999999998</v>
          </cell>
          <cell r="D26">
            <v>9799.0079999999998</v>
          </cell>
        </row>
        <row r="27">
          <cell r="B27">
            <v>3301.0239999999999</v>
          </cell>
          <cell r="C27">
            <v>3301.0239999999999</v>
          </cell>
          <cell r="D27">
            <v>3301.0239999999999</v>
          </cell>
        </row>
        <row r="29">
          <cell r="B29">
            <v>9186.57</v>
          </cell>
          <cell r="C29">
            <v>9186.57</v>
          </cell>
          <cell r="D29">
            <v>9186.57</v>
          </cell>
        </row>
        <row r="30">
          <cell r="B30">
            <v>3094.71</v>
          </cell>
          <cell r="C30">
            <v>3094.71</v>
          </cell>
          <cell r="D30">
            <v>3094.71</v>
          </cell>
        </row>
        <row r="32">
          <cell r="B32">
            <v>6124.38</v>
          </cell>
          <cell r="C32">
            <v>6124.38</v>
          </cell>
          <cell r="D32">
            <v>6124.38</v>
          </cell>
        </row>
        <row r="33">
          <cell r="B33">
            <v>2063.14</v>
          </cell>
          <cell r="C33">
            <v>2063.14</v>
          </cell>
          <cell r="D33">
            <v>2063.14</v>
          </cell>
        </row>
        <row r="35">
          <cell r="B35">
            <v>7961.6940000000004</v>
          </cell>
          <cell r="C35">
            <v>7961.6940000000004</v>
          </cell>
          <cell r="D35">
            <v>7961.6940000000004</v>
          </cell>
        </row>
        <row r="36">
          <cell r="B36">
            <v>2682.0819999999999</v>
          </cell>
          <cell r="C36">
            <v>2682.0819999999999</v>
          </cell>
          <cell r="D36">
            <v>2682.0819999999999</v>
          </cell>
        </row>
      </sheetData>
      <sheetData sheetId="1">
        <row r="8">
          <cell r="B8">
            <v>3440.75</v>
          </cell>
          <cell r="C8">
            <v>3440.75</v>
          </cell>
          <cell r="D8">
            <v>3440.75</v>
          </cell>
        </row>
        <row r="9">
          <cell r="B9">
            <v>836.49349999999993</v>
          </cell>
          <cell r="C9">
            <v>836.49349999999993</v>
          </cell>
          <cell r="D9">
            <v>836.49349999999993</v>
          </cell>
        </row>
        <row r="10">
          <cell r="B10">
            <v>984.1099999999999</v>
          </cell>
          <cell r="C10">
            <v>984.1099999999999</v>
          </cell>
          <cell r="D10">
            <v>984.1099999999999</v>
          </cell>
        </row>
        <row r="12">
          <cell r="B12">
            <v>3440.75</v>
          </cell>
          <cell r="C12">
            <v>3440.75</v>
          </cell>
          <cell r="D12">
            <v>3440.75</v>
          </cell>
        </row>
        <row r="13">
          <cell r="B13">
            <v>934.90449999999987</v>
          </cell>
          <cell r="C13">
            <v>934.90449999999987</v>
          </cell>
          <cell r="D13">
            <v>934.90449999999987</v>
          </cell>
        </row>
        <row r="14">
          <cell r="B14">
            <v>984.1099999999999</v>
          </cell>
          <cell r="C14">
            <v>984.1099999999999</v>
          </cell>
          <cell r="D14">
            <v>984.1099999999999</v>
          </cell>
        </row>
        <row r="16">
          <cell r="B16">
            <v>3440.75</v>
          </cell>
          <cell r="C16">
            <v>3440.75</v>
          </cell>
          <cell r="D16">
            <v>3440.75</v>
          </cell>
        </row>
        <row r="17">
          <cell r="B17">
            <v>984.1099999999999</v>
          </cell>
          <cell r="C17">
            <v>984.1099999999999</v>
          </cell>
          <cell r="D17">
            <v>984.1099999999999</v>
          </cell>
        </row>
        <row r="18">
          <cell r="B18">
            <v>984.1099999999999</v>
          </cell>
          <cell r="C18">
            <v>984.1099999999999</v>
          </cell>
          <cell r="D18">
            <v>984.1099999999999</v>
          </cell>
        </row>
        <row r="20">
          <cell r="B20">
            <v>3440.75</v>
          </cell>
          <cell r="C20">
            <v>3440.75</v>
          </cell>
          <cell r="D20">
            <v>3440.75</v>
          </cell>
        </row>
        <row r="21">
          <cell r="B21">
            <v>984.1099999999999</v>
          </cell>
          <cell r="C21">
            <v>984.1099999999999</v>
          </cell>
          <cell r="D21">
            <v>984.1099999999999</v>
          </cell>
        </row>
        <row r="23">
          <cell r="B23">
            <v>5161.125</v>
          </cell>
          <cell r="C23">
            <v>5161.125</v>
          </cell>
          <cell r="D23">
            <v>5161.125</v>
          </cell>
        </row>
        <row r="24">
          <cell r="B24">
            <v>1476.165</v>
          </cell>
          <cell r="C24">
            <v>1476.165</v>
          </cell>
          <cell r="D24">
            <v>1476.165</v>
          </cell>
        </row>
        <row r="26">
          <cell r="B26">
            <v>5505.2000000000007</v>
          </cell>
          <cell r="C26">
            <v>5505.2000000000007</v>
          </cell>
          <cell r="D26">
            <v>5505.2000000000007</v>
          </cell>
        </row>
        <row r="27">
          <cell r="B27">
            <v>1574.576</v>
          </cell>
          <cell r="C27">
            <v>1574.576</v>
          </cell>
          <cell r="D27">
            <v>1574.576</v>
          </cell>
        </row>
        <row r="29">
          <cell r="B29">
            <v>5161.125</v>
          </cell>
          <cell r="C29">
            <v>5161.125</v>
          </cell>
          <cell r="D29">
            <v>5161.125</v>
          </cell>
        </row>
        <row r="30">
          <cell r="B30">
            <v>1476.165</v>
          </cell>
          <cell r="C30">
            <v>1476.165</v>
          </cell>
          <cell r="D30">
            <v>1476.165</v>
          </cell>
        </row>
        <row r="32">
          <cell r="B32">
            <v>3440.75</v>
          </cell>
          <cell r="C32">
            <v>3440.75</v>
          </cell>
          <cell r="D32">
            <v>3440.75</v>
          </cell>
        </row>
        <row r="33">
          <cell r="B33">
            <v>984.1099999999999</v>
          </cell>
          <cell r="C33">
            <v>984.1099999999999</v>
          </cell>
          <cell r="D33">
            <v>984.1099999999999</v>
          </cell>
        </row>
        <row r="35">
          <cell r="B35">
            <v>4472.9750000000004</v>
          </cell>
          <cell r="C35">
            <v>4472.9750000000004</v>
          </cell>
          <cell r="D35">
            <v>4472.9750000000004</v>
          </cell>
        </row>
        <row r="36">
          <cell r="B36">
            <v>1279.3429999999998</v>
          </cell>
          <cell r="C36">
            <v>1279.3429999999998</v>
          </cell>
          <cell r="D36">
            <v>1279.3429999999998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6176.17</v>
          </cell>
          <cell r="C8">
            <v>6176.17</v>
          </cell>
          <cell r="D8">
            <v>6176.17</v>
          </cell>
        </row>
        <row r="9">
          <cell r="B9">
            <v>1352.7835</v>
          </cell>
          <cell r="C9">
            <v>1352.7835</v>
          </cell>
          <cell r="D9">
            <v>1352.7835</v>
          </cell>
        </row>
        <row r="10">
          <cell r="B10">
            <v>1591.51</v>
          </cell>
          <cell r="C10">
            <v>1591.51</v>
          </cell>
          <cell r="D10">
            <v>1591.51</v>
          </cell>
        </row>
        <row r="12">
          <cell r="B12">
            <v>6176.17</v>
          </cell>
          <cell r="C12">
            <v>6176.17</v>
          </cell>
          <cell r="D12">
            <v>6176.17</v>
          </cell>
        </row>
        <row r="13">
          <cell r="B13">
            <v>1511.9344999999998</v>
          </cell>
          <cell r="C13">
            <v>1511.9344999999998</v>
          </cell>
          <cell r="D13">
            <v>1511.9344999999998</v>
          </cell>
        </row>
        <row r="14">
          <cell r="B14">
            <v>1591.51</v>
          </cell>
          <cell r="C14">
            <v>1591.51</v>
          </cell>
          <cell r="D14">
            <v>1591.51</v>
          </cell>
        </row>
        <row r="16">
          <cell r="B16">
            <v>6176.17</v>
          </cell>
          <cell r="C16">
            <v>6176.17</v>
          </cell>
          <cell r="D16">
            <v>6176.17</v>
          </cell>
        </row>
        <row r="17">
          <cell r="B17">
            <v>1591.51</v>
          </cell>
          <cell r="C17">
            <v>1591.51</v>
          </cell>
          <cell r="D17">
            <v>1591.51</v>
          </cell>
        </row>
        <row r="18">
          <cell r="B18">
            <v>1591.51</v>
          </cell>
          <cell r="C18">
            <v>1591.51</v>
          </cell>
          <cell r="D18">
            <v>1591.51</v>
          </cell>
        </row>
        <row r="20">
          <cell r="B20">
            <v>6176.17</v>
          </cell>
          <cell r="C20">
            <v>6176.17</v>
          </cell>
          <cell r="D20">
            <v>6176.17</v>
          </cell>
        </row>
        <row r="21">
          <cell r="B21">
            <v>1591.51</v>
          </cell>
          <cell r="C21">
            <v>1591.51</v>
          </cell>
          <cell r="D21">
            <v>1591.51</v>
          </cell>
        </row>
        <row r="23">
          <cell r="B23">
            <v>9264.255000000001</v>
          </cell>
          <cell r="C23">
            <v>9264.255000000001</v>
          </cell>
          <cell r="D23">
            <v>9264.255000000001</v>
          </cell>
        </row>
        <row r="24">
          <cell r="B24">
            <v>2387.2649999999999</v>
          </cell>
          <cell r="C24">
            <v>2387.2649999999999</v>
          </cell>
          <cell r="D24">
            <v>2387.2649999999999</v>
          </cell>
        </row>
        <row r="26">
          <cell r="B26">
            <v>9881.8720000000012</v>
          </cell>
          <cell r="C26">
            <v>9881.8720000000012</v>
          </cell>
          <cell r="D26">
            <v>9881.8720000000012</v>
          </cell>
        </row>
        <row r="27">
          <cell r="B27">
            <v>2546.4160000000002</v>
          </cell>
          <cell r="C27">
            <v>2546.4160000000002</v>
          </cell>
          <cell r="D27">
            <v>2546.4160000000002</v>
          </cell>
        </row>
        <row r="29">
          <cell r="B29">
            <v>9264.255000000001</v>
          </cell>
          <cell r="C29">
            <v>9264.255000000001</v>
          </cell>
          <cell r="D29">
            <v>9264.255000000001</v>
          </cell>
        </row>
        <row r="30">
          <cell r="B30">
            <v>2387.2649999999999</v>
          </cell>
          <cell r="C30">
            <v>2387.2649999999999</v>
          </cell>
          <cell r="D30">
            <v>2387.2649999999999</v>
          </cell>
        </row>
        <row r="32">
          <cell r="B32">
            <v>6176.17</v>
          </cell>
          <cell r="C32">
            <v>6176.17</v>
          </cell>
          <cell r="D32">
            <v>6176.17</v>
          </cell>
        </row>
        <row r="33">
          <cell r="B33">
            <v>1591.51</v>
          </cell>
          <cell r="C33">
            <v>1591.51</v>
          </cell>
          <cell r="D33">
            <v>1591.51</v>
          </cell>
        </row>
        <row r="35">
          <cell r="B35">
            <v>8029.0210000000006</v>
          </cell>
          <cell r="C35">
            <v>8029.0210000000006</v>
          </cell>
          <cell r="D35">
            <v>8029.0210000000006</v>
          </cell>
        </row>
        <row r="36">
          <cell r="B36">
            <v>2068.9630000000002</v>
          </cell>
          <cell r="C36">
            <v>2068.9630000000002</v>
          </cell>
          <cell r="D36">
            <v>2068.9630000000002</v>
          </cell>
        </row>
      </sheetData>
      <sheetData sheetId="1">
        <row r="8">
          <cell r="B8">
            <v>3532.58</v>
          </cell>
          <cell r="C8">
            <v>3532.58</v>
          </cell>
          <cell r="D8">
            <v>3532.58</v>
          </cell>
        </row>
        <row r="9">
          <cell r="B9">
            <v>1266.942</v>
          </cell>
          <cell r="C9">
            <v>1266.942</v>
          </cell>
          <cell r="D9">
            <v>1266.942</v>
          </cell>
        </row>
        <row r="10">
          <cell r="B10">
            <v>1490.52</v>
          </cell>
          <cell r="C10">
            <v>1490.52</v>
          </cell>
          <cell r="D10">
            <v>1490.52</v>
          </cell>
        </row>
        <row r="12">
          <cell r="B12">
            <v>3532.58</v>
          </cell>
          <cell r="C12">
            <v>3532.58</v>
          </cell>
          <cell r="D12">
            <v>3532.58</v>
          </cell>
        </row>
        <row r="13">
          <cell r="B13">
            <v>1415.9939999999999</v>
          </cell>
          <cell r="C13">
            <v>1415.9939999999999</v>
          </cell>
          <cell r="D13">
            <v>1415.9939999999999</v>
          </cell>
        </row>
        <row r="14">
          <cell r="B14">
            <v>1490.52</v>
          </cell>
          <cell r="C14">
            <v>1490.52</v>
          </cell>
          <cell r="D14">
            <v>1490.52</v>
          </cell>
        </row>
        <row r="16">
          <cell r="B16">
            <v>3532.58</v>
          </cell>
          <cell r="C16">
            <v>3532.58</v>
          </cell>
          <cell r="D16">
            <v>3532.58</v>
          </cell>
        </row>
        <row r="17">
          <cell r="B17">
            <v>1490.52</v>
          </cell>
          <cell r="C17">
            <v>1490.52</v>
          </cell>
          <cell r="D17">
            <v>1490.52</v>
          </cell>
        </row>
        <row r="18">
          <cell r="B18">
            <v>1490.52</v>
          </cell>
          <cell r="C18">
            <v>1490.52</v>
          </cell>
          <cell r="D18">
            <v>1490.52</v>
          </cell>
        </row>
        <row r="20">
          <cell r="B20">
            <v>3532.58</v>
          </cell>
          <cell r="C20">
            <v>3532.58</v>
          </cell>
          <cell r="D20">
            <v>3532.58</v>
          </cell>
        </row>
        <row r="21">
          <cell r="B21">
            <v>1490.52</v>
          </cell>
          <cell r="C21">
            <v>1490.52</v>
          </cell>
          <cell r="D21">
            <v>1490.52</v>
          </cell>
        </row>
        <row r="23">
          <cell r="B23">
            <v>5298.87</v>
          </cell>
          <cell r="C23">
            <v>5298.87</v>
          </cell>
          <cell r="D23">
            <v>5298.87</v>
          </cell>
        </row>
        <row r="24">
          <cell r="B24">
            <v>2235.7799999999997</v>
          </cell>
          <cell r="C24">
            <v>2235.7799999999997</v>
          </cell>
          <cell r="D24">
            <v>2235.7799999999997</v>
          </cell>
        </row>
        <row r="26">
          <cell r="B26">
            <v>5652.1280000000006</v>
          </cell>
          <cell r="C26">
            <v>5652.1280000000006</v>
          </cell>
          <cell r="D26">
            <v>5652.1280000000006</v>
          </cell>
        </row>
        <row r="27">
          <cell r="B27">
            <v>2384.8319999999999</v>
          </cell>
          <cell r="C27">
            <v>2384.8319999999999</v>
          </cell>
          <cell r="D27">
            <v>2384.8319999999999</v>
          </cell>
        </row>
        <row r="29">
          <cell r="B29">
            <v>5298.87</v>
          </cell>
          <cell r="C29">
            <v>5298.87</v>
          </cell>
          <cell r="D29">
            <v>5298.87</v>
          </cell>
        </row>
        <row r="30">
          <cell r="B30">
            <v>2235.7799999999997</v>
          </cell>
          <cell r="C30">
            <v>2235.7799999999997</v>
          </cell>
          <cell r="D30">
            <v>2235.7799999999997</v>
          </cell>
        </row>
        <row r="32">
          <cell r="B32">
            <v>3532.58</v>
          </cell>
          <cell r="C32">
            <v>3532.58</v>
          </cell>
          <cell r="D32">
            <v>3532.58</v>
          </cell>
        </row>
        <row r="33">
          <cell r="B33">
            <v>1490.52</v>
          </cell>
          <cell r="C33">
            <v>1490.52</v>
          </cell>
          <cell r="D33">
            <v>1490.52</v>
          </cell>
        </row>
        <row r="35">
          <cell r="B35">
            <v>4592.3540000000003</v>
          </cell>
          <cell r="C35">
            <v>4592.3540000000003</v>
          </cell>
          <cell r="D35">
            <v>4592.3540000000003</v>
          </cell>
        </row>
        <row r="36">
          <cell r="B36">
            <v>1937.6759999999999</v>
          </cell>
          <cell r="C36">
            <v>1937.6759999999999</v>
          </cell>
          <cell r="D36">
            <v>1937.6759999999999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1343.3029999999997</v>
          </cell>
          <cell r="C9">
            <v>1343.3029999999997</v>
          </cell>
          <cell r="D9">
            <v>1343.3029999999997</v>
          </cell>
        </row>
        <row r="10">
          <cell r="B10">
            <v>2066.6199999999994</v>
          </cell>
          <cell r="C10">
            <v>2066.6199999999994</v>
          </cell>
          <cell r="D10">
            <v>2066.6199999999994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1611.9635999999996</v>
          </cell>
          <cell r="C13">
            <v>1611.9635999999996</v>
          </cell>
          <cell r="D13">
            <v>1611.9635999999996</v>
          </cell>
        </row>
        <row r="14">
          <cell r="B14">
            <v>2066.6199999999994</v>
          </cell>
          <cell r="C14">
            <v>2066.6199999999994</v>
          </cell>
          <cell r="D14">
            <v>2066.6199999999994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2025.2875999999994</v>
          </cell>
          <cell r="C17">
            <v>2025.2875999999994</v>
          </cell>
          <cell r="D17">
            <v>2025.2875999999994</v>
          </cell>
        </row>
        <row r="18">
          <cell r="B18">
            <v>2066.6199999999994</v>
          </cell>
          <cell r="C18">
            <v>2066.6199999999994</v>
          </cell>
          <cell r="D18">
            <v>2066.6199999999994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2066.6199999999994</v>
          </cell>
          <cell r="C21">
            <v>2066.6199999999994</v>
          </cell>
          <cell r="D21">
            <v>2066.6199999999994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3099.9299999999994</v>
          </cell>
          <cell r="C24">
            <v>3099.9299999999994</v>
          </cell>
          <cell r="D24">
            <v>3099.9299999999994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3306.5919999999992</v>
          </cell>
          <cell r="C27">
            <v>3306.5919999999992</v>
          </cell>
          <cell r="D27">
            <v>3306.5919999999992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3099.9299999999994</v>
          </cell>
          <cell r="C30">
            <v>3099.9299999999994</v>
          </cell>
          <cell r="D30">
            <v>3099.9299999999994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2066.6199999999994</v>
          </cell>
          <cell r="C33">
            <v>2066.6199999999994</v>
          </cell>
          <cell r="D33">
            <v>2066.6199999999994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2686.6059999999993</v>
          </cell>
          <cell r="C36">
            <v>2686.6059999999993</v>
          </cell>
          <cell r="D36">
            <v>2686.6059999999993</v>
          </cell>
        </row>
      </sheetData>
      <sheetData sheetId="1">
        <row r="8">
          <cell r="B8">
            <v>3535.8</v>
          </cell>
          <cell r="C8">
            <v>3535.8</v>
          </cell>
          <cell r="D8">
            <v>3535.8</v>
          </cell>
        </row>
        <row r="9">
          <cell r="B9">
            <v>917.11750000000006</v>
          </cell>
          <cell r="C9">
            <v>917.11750000000006</v>
          </cell>
          <cell r="D9">
            <v>917.11750000000006</v>
          </cell>
        </row>
        <row r="10">
          <cell r="B10">
            <v>1410.95</v>
          </cell>
          <cell r="C10">
            <v>1410.95</v>
          </cell>
          <cell r="D10">
            <v>1410.95</v>
          </cell>
        </row>
        <row r="12">
          <cell r="B12">
            <v>3535.8</v>
          </cell>
          <cell r="C12">
            <v>3535.8</v>
          </cell>
          <cell r="D12">
            <v>3535.8</v>
          </cell>
        </row>
        <row r="13">
          <cell r="B13">
            <v>1100.5410000000002</v>
          </cell>
          <cell r="C13">
            <v>1100.5410000000002</v>
          </cell>
          <cell r="D13">
            <v>1100.5410000000002</v>
          </cell>
        </row>
        <row r="14">
          <cell r="B14">
            <v>1410.95</v>
          </cell>
          <cell r="C14">
            <v>1410.95</v>
          </cell>
          <cell r="D14">
            <v>1410.95</v>
          </cell>
        </row>
        <row r="16">
          <cell r="B16">
            <v>3535.8</v>
          </cell>
          <cell r="C16">
            <v>3535.8</v>
          </cell>
          <cell r="D16">
            <v>3535.8</v>
          </cell>
        </row>
        <row r="17">
          <cell r="B17">
            <v>1382.731</v>
          </cell>
          <cell r="C17">
            <v>1382.731</v>
          </cell>
          <cell r="D17">
            <v>1382.731</v>
          </cell>
        </row>
        <row r="18">
          <cell r="B18">
            <v>1410.95</v>
          </cell>
          <cell r="C18">
            <v>1410.95</v>
          </cell>
          <cell r="D18">
            <v>1410.95</v>
          </cell>
        </row>
        <row r="20">
          <cell r="B20">
            <v>3535.8</v>
          </cell>
          <cell r="C20">
            <v>3535.8</v>
          </cell>
          <cell r="D20">
            <v>3535.8</v>
          </cell>
        </row>
        <row r="21">
          <cell r="B21">
            <v>1410.95</v>
          </cell>
          <cell r="C21">
            <v>1410.95</v>
          </cell>
          <cell r="D21">
            <v>1410.95</v>
          </cell>
        </row>
        <row r="23">
          <cell r="B23">
            <v>5303.7000000000007</v>
          </cell>
          <cell r="C23">
            <v>5303.7000000000007</v>
          </cell>
          <cell r="D23">
            <v>5303.7000000000007</v>
          </cell>
        </row>
        <row r="24">
          <cell r="B24">
            <v>2116.4250000000002</v>
          </cell>
          <cell r="C24">
            <v>2116.4250000000002</v>
          </cell>
          <cell r="D24">
            <v>2116.4250000000002</v>
          </cell>
        </row>
        <row r="26">
          <cell r="B26">
            <v>5657.2800000000007</v>
          </cell>
          <cell r="C26">
            <v>5657.2800000000007</v>
          </cell>
          <cell r="D26">
            <v>5657.2800000000007</v>
          </cell>
        </row>
        <row r="27">
          <cell r="B27">
            <v>2257.52</v>
          </cell>
          <cell r="C27">
            <v>2257.52</v>
          </cell>
          <cell r="D27">
            <v>2257.52</v>
          </cell>
        </row>
        <row r="29">
          <cell r="B29">
            <v>5303.7000000000007</v>
          </cell>
          <cell r="C29">
            <v>5303.7000000000007</v>
          </cell>
          <cell r="D29">
            <v>5303.7000000000007</v>
          </cell>
        </row>
        <row r="30">
          <cell r="B30">
            <v>2116.4250000000002</v>
          </cell>
          <cell r="C30">
            <v>2116.4250000000002</v>
          </cell>
          <cell r="D30">
            <v>2116.4250000000002</v>
          </cell>
        </row>
        <row r="32">
          <cell r="B32">
            <v>3535.8</v>
          </cell>
          <cell r="C32">
            <v>3535.8</v>
          </cell>
          <cell r="D32">
            <v>3535.8</v>
          </cell>
        </row>
        <row r="33">
          <cell r="B33">
            <v>1410.95</v>
          </cell>
          <cell r="C33">
            <v>1410.95</v>
          </cell>
          <cell r="D33">
            <v>1410.95</v>
          </cell>
        </row>
        <row r="35">
          <cell r="B35">
            <v>4596.54</v>
          </cell>
          <cell r="C35">
            <v>4596.54</v>
          </cell>
          <cell r="D35">
            <v>4596.54</v>
          </cell>
        </row>
        <row r="36">
          <cell r="B36">
            <v>1834.2350000000001</v>
          </cell>
          <cell r="C36">
            <v>1834.2350000000001</v>
          </cell>
          <cell r="D36">
            <v>1834.2350000000001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1033.3099999999997</v>
          </cell>
          <cell r="C9">
            <v>1033.3099999999997</v>
          </cell>
          <cell r="D9">
            <v>1033.3099999999997</v>
          </cell>
        </row>
        <row r="10">
          <cell r="B10">
            <v>2066.6199999999994</v>
          </cell>
          <cell r="C10">
            <v>2066.6199999999994</v>
          </cell>
          <cell r="D10">
            <v>2066.6199999999994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1239.9719999999995</v>
          </cell>
          <cell r="C13">
            <v>1239.9719999999995</v>
          </cell>
          <cell r="D13">
            <v>1239.9719999999995</v>
          </cell>
        </row>
        <row r="14">
          <cell r="B14">
            <v>2066.6199999999994</v>
          </cell>
          <cell r="C14">
            <v>2066.6199999999994</v>
          </cell>
          <cell r="D14">
            <v>2066.6199999999994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1756.6269999999995</v>
          </cell>
          <cell r="C17">
            <v>1756.6269999999995</v>
          </cell>
          <cell r="D17">
            <v>1756.6269999999995</v>
          </cell>
        </row>
        <row r="18">
          <cell r="B18">
            <v>2066.6199999999994</v>
          </cell>
          <cell r="C18">
            <v>2066.6199999999994</v>
          </cell>
          <cell r="D18">
            <v>2066.6199999999994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2066.6199999999994</v>
          </cell>
          <cell r="C21">
            <v>2066.6199999999994</v>
          </cell>
          <cell r="D21">
            <v>2066.6199999999994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3099.9299999999994</v>
          </cell>
          <cell r="C24">
            <v>3099.9299999999994</v>
          </cell>
          <cell r="D24">
            <v>3099.9299999999994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3306.5919999999992</v>
          </cell>
          <cell r="C27">
            <v>3306.5919999999992</v>
          </cell>
          <cell r="D27">
            <v>3306.5919999999992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3099.9299999999994</v>
          </cell>
          <cell r="C30">
            <v>3099.9299999999994</v>
          </cell>
          <cell r="D30">
            <v>3099.9299999999994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2066.6199999999994</v>
          </cell>
          <cell r="C33">
            <v>2066.6199999999994</v>
          </cell>
          <cell r="D33">
            <v>2066.6199999999994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2686.6059999999993</v>
          </cell>
          <cell r="C36">
            <v>2686.6059999999993</v>
          </cell>
          <cell r="D36">
            <v>2686.6059999999993</v>
          </cell>
        </row>
      </sheetData>
      <sheetData sheetId="1">
        <row r="8">
          <cell r="B8">
            <v>3536.42</v>
          </cell>
          <cell r="C8">
            <v>3536.42</v>
          </cell>
          <cell r="D8">
            <v>3536.42</v>
          </cell>
        </row>
        <row r="9">
          <cell r="B9">
            <v>415.72</v>
          </cell>
          <cell r="C9">
            <v>415.72</v>
          </cell>
          <cell r="D9">
            <v>415.72</v>
          </cell>
        </row>
        <row r="10">
          <cell r="B10">
            <v>831.44</v>
          </cell>
          <cell r="C10">
            <v>831.44</v>
          </cell>
          <cell r="D10">
            <v>831.44</v>
          </cell>
        </row>
        <row r="12">
          <cell r="B12">
            <v>3536.42</v>
          </cell>
          <cell r="C12">
            <v>3536.42</v>
          </cell>
          <cell r="D12">
            <v>3536.42</v>
          </cell>
        </row>
        <row r="13">
          <cell r="B13">
            <v>498.86400000000003</v>
          </cell>
          <cell r="C13">
            <v>498.86400000000003</v>
          </cell>
          <cell r="D13">
            <v>498.86400000000003</v>
          </cell>
        </row>
        <row r="14">
          <cell r="B14">
            <v>831.44</v>
          </cell>
          <cell r="C14">
            <v>831.44</v>
          </cell>
          <cell r="D14">
            <v>831.44</v>
          </cell>
        </row>
        <row r="16">
          <cell r="B16">
            <v>3536.42</v>
          </cell>
          <cell r="C16">
            <v>3536.42</v>
          </cell>
          <cell r="D16">
            <v>3536.42</v>
          </cell>
        </row>
        <row r="17">
          <cell r="B17">
            <v>706.72400000000005</v>
          </cell>
          <cell r="C17">
            <v>706.72400000000005</v>
          </cell>
          <cell r="D17">
            <v>706.72400000000005</v>
          </cell>
        </row>
        <row r="18">
          <cell r="B18">
            <v>831.44</v>
          </cell>
          <cell r="C18">
            <v>831.44</v>
          </cell>
          <cell r="D18">
            <v>831.44</v>
          </cell>
        </row>
        <row r="20">
          <cell r="B20">
            <v>3536.42</v>
          </cell>
          <cell r="C20">
            <v>3536.42</v>
          </cell>
          <cell r="D20">
            <v>3536.42</v>
          </cell>
        </row>
        <row r="21">
          <cell r="B21">
            <v>831.44</v>
          </cell>
          <cell r="C21">
            <v>831.44</v>
          </cell>
          <cell r="D21">
            <v>831.44</v>
          </cell>
        </row>
        <row r="23">
          <cell r="B23">
            <v>5304.63</v>
          </cell>
          <cell r="C23">
            <v>5304.63</v>
          </cell>
          <cell r="D23">
            <v>5304.63</v>
          </cell>
        </row>
        <row r="24">
          <cell r="B24">
            <v>1247.1600000000001</v>
          </cell>
          <cell r="C24">
            <v>1247.1600000000001</v>
          </cell>
          <cell r="D24">
            <v>1247.1600000000001</v>
          </cell>
        </row>
        <row r="26">
          <cell r="B26">
            <v>5658.2720000000008</v>
          </cell>
          <cell r="C26">
            <v>5658.2720000000008</v>
          </cell>
          <cell r="D26">
            <v>5658.2720000000008</v>
          </cell>
        </row>
        <row r="27">
          <cell r="B27">
            <v>1330.3040000000001</v>
          </cell>
          <cell r="C27">
            <v>1330.3040000000001</v>
          </cell>
          <cell r="D27">
            <v>1330.3040000000001</v>
          </cell>
        </row>
        <row r="29">
          <cell r="B29">
            <v>5304.63</v>
          </cell>
          <cell r="C29">
            <v>5304.63</v>
          </cell>
          <cell r="D29">
            <v>5304.63</v>
          </cell>
        </row>
        <row r="30">
          <cell r="B30">
            <v>1247.1600000000001</v>
          </cell>
          <cell r="C30">
            <v>1247.1600000000001</v>
          </cell>
          <cell r="D30">
            <v>1247.1600000000001</v>
          </cell>
        </row>
        <row r="32">
          <cell r="B32">
            <v>3536.42</v>
          </cell>
          <cell r="C32">
            <v>3536.42</v>
          </cell>
          <cell r="D32">
            <v>3536.42</v>
          </cell>
        </row>
        <row r="33">
          <cell r="B33">
            <v>831.44</v>
          </cell>
          <cell r="C33">
            <v>831.44</v>
          </cell>
          <cell r="D33">
            <v>831.44</v>
          </cell>
        </row>
        <row r="35">
          <cell r="B35">
            <v>4597.3460000000005</v>
          </cell>
          <cell r="C35">
            <v>4597.3460000000005</v>
          </cell>
          <cell r="D35">
            <v>4597.3460000000005</v>
          </cell>
        </row>
        <row r="36">
          <cell r="B36">
            <v>1080.8720000000001</v>
          </cell>
          <cell r="C36">
            <v>1080.8720000000001</v>
          </cell>
          <cell r="D36">
            <v>1080.8720000000001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6178.15</v>
          </cell>
          <cell r="C8">
            <v>6178.15</v>
          </cell>
          <cell r="D8">
            <v>6178.15</v>
          </cell>
        </row>
        <row r="9">
          <cell r="B9">
            <v>744.27430000000004</v>
          </cell>
          <cell r="C9">
            <v>744.27430000000004</v>
          </cell>
          <cell r="D9">
            <v>744.27430000000004</v>
          </cell>
        </row>
        <row r="10">
          <cell r="B10">
            <v>966.59</v>
          </cell>
          <cell r="C10">
            <v>966.59</v>
          </cell>
          <cell r="D10">
            <v>966.59</v>
          </cell>
        </row>
        <row r="12">
          <cell r="B12">
            <v>6178.15</v>
          </cell>
          <cell r="C12">
            <v>6178.15</v>
          </cell>
          <cell r="D12">
            <v>6178.15</v>
          </cell>
        </row>
        <row r="13">
          <cell r="B13">
            <v>850.5992</v>
          </cell>
          <cell r="C13">
            <v>850.5992</v>
          </cell>
          <cell r="D13">
            <v>850.5992</v>
          </cell>
        </row>
        <row r="14">
          <cell r="B14">
            <v>966.59</v>
          </cell>
          <cell r="C14">
            <v>966.59</v>
          </cell>
          <cell r="D14">
            <v>966.59</v>
          </cell>
        </row>
        <row r="16">
          <cell r="B16">
            <v>6178.15</v>
          </cell>
          <cell r="C16">
            <v>6178.15</v>
          </cell>
          <cell r="D16">
            <v>6178.15</v>
          </cell>
        </row>
        <row r="17">
          <cell r="B17">
            <v>966.59</v>
          </cell>
          <cell r="C17">
            <v>966.59</v>
          </cell>
          <cell r="D17">
            <v>966.59</v>
          </cell>
        </row>
        <row r="18">
          <cell r="B18">
            <v>966.59</v>
          </cell>
          <cell r="C18">
            <v>966.59</v>
          </cell>
          <cell r="D18">
            <v>966.59</v>
          </cell>
        </row>
        <row r="20">
          <cell r="B20">
            <v>6178.15</v>
          </cell>
          <cell r="C20">
            <v>6178.15</v>
          </cell>
          <cell r="D20">
            <v>6178.15</v>
          </cell>
        </row>
        <row r="21">
          <cell r="B21">
            <v>966.59</v>
          </cell>
          <cell r="C21">
            <v>966.59</v>
          </cell>
          <cell r="D21">
            <v>966.59</v>
          </cell>
        </row>
        <row r="23">
          <cell r="B23">
            <v>9267.2249999999985</v>
          </cell>
          <cell r="C23">
            <v>9267.2249999999985</v>
          </cell>
          <cell r="D23">
            <v>9267.2249999999985</v>
          </cell>
        </row>
        <row r="24">
          <cell r="B24">
            <v>1449.885</v>
          </cell>
          <cell r="C24">
            <v>1449.885</v>
          </cell>
          <cell r="D24">
            <v>1449.885</v>
          </cell>
        </row>
        <row r="26">
          <cell r="B26">
            <v>9885.0400000000009</v>
          </cell>
          <cell r="C26">
            <v>9885.0400000000009</v>
          </cell>
          <cell r="D26">
            <v>9885.0400000000009</v>
          </cell>
        </row>
        <row r="27">
          <cell r="B27">
            <v>1546.5440000000001</v>
          </cell>
          <cell r="C27">
            <v>1546.5440000000001</v>
          </cell>
          <cell r="D27">
            <v>1546.5440000000001</v>
          </cell>
        </row>
        <row r="29">
          <cell r="B29">
            <v>9267.2249999999985</v>
          </cell>
          <cell r="C29">
            <v>9267.2249999999985</v>
          </cell>
          <cell r="D29">
            <v>9267.2249999999985</v>
          </cell>
        </row>
        <row r="30">
          <cell r="B30">
            <v>1449.885</v>
          </cell>
          <cell r="C30">
            <v>1449.885</v>
          </cell>
          <cell r="D30">
            <v>1449.885</v>
          </cell>
        </row>
        <row r="32">
          <cell r="B32">
            <v>6178.15</v>
          </cell>
          <cell r="C32">
            <v>6178.15</v>
          </cell>
          <cell r="D32">
            <v>6178.15</v>
          </cell>
        </row>
        <row r="33">
          <cell r="B33">
            <v>966.59</v>
          </cell>
          <cell r="C33">
            <v>966.59</v>
          </cell>
          <cell r="D33">
            <v>966.59</v>
          </cell>
        </row>
        <row r="35">
          <cell r="B35">
            <v>8031.5950000000003</v>
          </cell>
          <cell r="C35">
            <v>8031.5950000000003</v>
          </cell>
          <cell r="D35">
            <v>8031.5950000000003</v>
          </cell>
        </row>
        <row r="36">
          <cell r="B36">
            <v>1256.567</v>
          </cell>
          <cell r="C36">
            <v>1256.567</v>
          </cell>
          <cell r="D36">
            <v>1256.567</v>
          </cell>
        </row>
      </sheetData>
      <sheetData sheetId="1">
        <row r="8">
          <cell r="B8">
            <v>3532.35</v>
          </cell>
          <cell r="C8">
            <v>3532.35</v>
          </cell>
          <cell r="D8">
            <v>3532.35</v>
          </cell>
        </row>
        <row r="9">
          <cell r="B9">
            <v>819.93450000000007</v>
          </cell>
          <cell r="C9">
            <v>819.93450000000007</v>
          </cell>
          <cell r="D9">
            <v>819.93450000000007</v>
          </cell>
        </row>
        <row r="10">
          <cell r="B10">
            <v>1064.8500000000001</v>
          </cell>
          <cell r="C10">
            <v>1064.8500000000001</v>
          </cell>
          <cell r="D10">
            <v>1064.8500000000001</v>
          </cell>
        </row>
        <row r="12">
          <cell r="B12">
            <v>3532.35</v>
          </cell>
          <cell r="C12">
            <v>3532.35</v>
          </cell>
          <cell r="D12">
            <v>3532.35</v>
          </cell>
        </row>
        <row r="13">
          <cell r="B13">
            <v>937.0680000000001</v>
          </cell>
          <cell r="C13">
            <v>937.0680000000001</v>
          </cell>
          <cell r="D13">
            <v>937.0680000000001</v>
          </cell>
        </row>
        <row r="14">
          <cell r="B14">
            <v>1064.8500000000001</v>
          </cell>
          <cell r="C14">
            <v>1064.8500000000001</v>
          </cell>
          <cell r="D14">
            <v>1064.8500000000001</v>
          </cell>
        </row>
        <row r="16">
          <cell r="B16">
            <v>3532.35</v>
          </cell>
          <cell r="C16">
            <v>3532.35</v>
          </cell>
          <cell r="D16">
            <v>3532.35</v>
          </cell>
        </row>
        <row r="17">
          <cell r="B17">
            <v>1064.8500000000001</v>
          </cell>
          <cell r="C17">
            <v>1064.8500000000001</v>
          </cell>
          <cell r="D17">
            <v>1064.8500000000001</v>
          </cell>
        </row>
        <row r="18">
          <cell r="B18">
            <v>1064.8500000000001</v>
          </cell>
          <cell r="C18">
            <v>1064.8500000000001</v>
          </cell>
          <cell r="D18">
            <v>1064.8500000000001</v>
          </cell>
        </row>
        <row r="20">
          <cell r="B20">
            <v>3532.35</v>
          </cell>
          <cell r="C20">
            <v>3532.35</v>
          </cell>
          <cell r="D20">
            <v>3532.35</v>
          </cell>
        </row>
        <row r="21">
          <cell r="B21">
            <v>1064.8500000000001</v>
          </cell>
          <cell r="C21">
            <v>1064.8500000000001</v>
          </cell>
          <cell r="D21">
            <v>1064.8500000000001</v>
          </cell>
        </row>
        <row r="23">
          <cell r="B23">
            <v>5298.5249999999996</v>
          </cell>
          <cell r="C23">
            <v>5298.5249999999996</v>
          </cell>
          <cell r="D23">
            <v>5298.5249999999996</v>
          </cell>
        </row>
        <row r="24">
          <cell r="B24">
            <v>1597.2750000000001</v>
          </cell>
          <cell r="C24">
            <v>1597.2750000000001</v>
          </cell>
          <cell r="D24">
            <v>1597.2750000000001</v>
          </cell>
        </row>
        <row r="26">
          <cell r="B26">
            <v>5651.76</v>
          </cell>
          <cell r="C26">
            <v>5651.76</v>
          </cell>
          <cell r="D26">
            <v>5651.76</v>
          </cell>
        </row>
        <row r="27">
          <cell r="B27">
            <v>1703.7600000000002</v>
          </cell>
          <cell r="C27">
            <v>1703.7600000000002</v>
          </cell>
          <cell r="D27">
            <v>1703.7600000000002</v>
          </cell>
        </row>
        <row r="29">
          <cell r="B29">
            <v>5298.5249999999996</v>
          </cell>
          <cell r="C29">
            <v>5298.5249999999996</v>
          </cell>
          <cell r="D29">
            <v>5298.5249999999996</v>
          </cell>
        </row>
        <row r="30">
          <cell r="B30">
            <v>1597.2750000000001</v>
          </cell>
          <cell r="C30">
            <v>1597.2750000000001</v>
          </cell>
          <cell r="D30">
            <v>1597.2750000000001</v>
          </cell>
        </row>
        <row r="32">
          <cell r="B32">
            <v>3532.35</v>
          </cell>
          <cell r="C32">
            <v>3532.35</v>
          </cell>
          <cell r="D32">
            <v>3532.35</v>
          </cell>
        </row>
        <row r="33">
          <cell r="B33">
            <v>1064.8500000000001</v>
          </cell>
          <cell r="C33">
            <v>1064.8500000000001</v>
          </cell>
          <cell r="D33">
            <v>1064.8500000000001</v>
          </cell>
        </row>
        <row r="35">
          <cell r="B35">
            <v>4592.0550000000003</v>
          </cell>
          <cell r="C35">
            <v>4592.0550000000003</v>
          </cell>
          <cell r="D35">
            <v>4592.0550000000003</v>
          </cell>
        </row>
        <row r="36">
          <cell r="B36">
            <v>1384.3050000000003</v>
          </cell>
          <cell r="C36">
            <v>1384.3050000000003</v>
          </cell>
          <cell r="D36">
            <v>1384.3050000000003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8832.89</v>
          </cell>
          <cell r="C8">
            <v>8832.89</v>
          </cell>
          <cell r="D8">
            <v>8832.89</v>
          </cell>
        </row>
        <row r="9">
          <cell r="B9">
            <v>1096.6890000000001</v>
          </cell>
          <cell r="C9">
            <v>1096.6890000000001</v>
          </cell>
          <cell r="D9">
            <v>1096.6890000000001</v>
          </cell>
        </row>
        <row r="10">
          <cell r="B10">
            <v>1993.98</v>
          </cell>
          <cell r="C10">
            <v>1993.98</v>
          </cell>
          <cell r="D10">
            <v>1993.98</v>
          </cell>
        </row>
        <row r="12">
          <cell r="B12">
            <v>8832.89</v>
          </cell>
          <cell r="C12">
            <v>8832.89</v>
          </cell>
          <cell r="D12">
            <v>8832.89</v>
          </cell>
        </row>
        <row r="13">
          <cell r="B13">
            <v>1495.4850000000001</v>
          </cell>
          <cell r="C13">
            <v>1495.4850000000001</v>
          </cell>
          <cell r="D13">
            <v>1495.4850000000001</v>
          </cell>
        </row>
        <row r="14">
          <cell r="B14">
            <v>1993.98</v>
          </cell>
          <cell r="C14">
            <v>1993.98</v>
          </cell>
          <cell r="D14">
            <v>1993.98</v>
          </cell>
        </row>
        <row r="16">
          <cell r="B16">
            <v>8832.89</v>
          </cell>
          <cell r="C16">
            <v>8832.89</v>
          </cell>
          <cell r="D16">
            <v>8832.89</v>
          </cell>
        </row>
        <row r="17">
          <cell r="B17">
            <v>1993.98</v>
          </cell>
          <cell r="C17">
            <v>1993.98</v>
          </cell>
          <cell r="D17">
            <v>1993.98</v>
          </cell>
        </row>
        <row r="18">
          <cell r="B18">
            <v>1993.98</v>
          </cell>
          <cell r="C18">
            <v>1993.98</v>
          </cell>
          <cell r="D18">
            <v>1993.98</v>
          </cell>
        </row>
        <row r="20">
          <cell r="B20">
            <v>8832.89</v>
          </cell>
          <cell r="C20">
            <v>8832.89</v>
          </cell>
          <cell r="D20">
            <v>8832.89</v>
          </cell>
        </row>
        <row r="21">
          <cell r="B21">
            <v>1993.98</v>
          </cell>
          <cell r="C21">
            <v>1993.98</v>
          </cell>
          <cell r="D21">
            <v>1993.98</v>
          </cell>
        </row>
        <row r="23">
          <cell r="B23">
            <v>13249.334999999999</v>
          </cell>
          <cell r="C23">
            <v>13249.334999999999</v>
          </cell>
          <cell r="D23">
            <v>13249.334999999999</v>
          </cell>
        </row>
        <row r="24">
          <cell r="B24">
            <v>2990.9700000000003</v>
          </cell>
          <cell r="C24">
            <v>2990.9700000000003</v>
          </cell>
          <cell r="D24">
            <v>2990.9700000000003</v>
          </cell>
        </row>
        <row r="26">
          <cell r="B26">
            <v>14132.624</v>
          </cell>
          <cell r="C26">
            <v>14132.624</v>
          </cell>
          <cell r="D26">
            <v>14132.624</v>
          </cell>
        </row>
        <row r="27">
          <cell r="B27">
            <v>3190.3680000000004</v>
          </cell>
          <cell r="C27">
            <v>3190.3680000000004</v>
          </cell>
          <cell r="D27">
            <v>3190.3680000000004</v>
          </cell>
        </row>
        <row r="29">
          <cell r="B29">
            <v>13249.334999999999</v>
          </cell>
          <cell r="C29">
            <v>13249.334999999999</v>
          </cell>
          <cell r="D29">
            <v>13249.334999999999</v>
          </cell>
        </row>
        <row r="30">
          <cell r="B30">
            <v>2990.9700000000003</v>
          </cell>
          <cell r="C30">
            <v>2990.9700000000003</v>
          </cell>
          <cell r="D30">
            <v>2990.9700000000003</v>
          </cell>
        </row>
        <row r="32">
          <cell r="B32">
            <v>8832.89</v>
          </cell>
          <cell r="C32">
            <v>8832.89</v>
          </cell>
          <cell r="D32">
            <v>8832.89</v>
          </cell>
        </row>
        <row r="33">
          <cell r="B33">
            <v>1993.98</v>
          </cell>
          <cell r="C33">
            <v>1993.98</v>
          </cell>
          <cell r="D33">
            <v>1993.98</v>
          </cell>
        </row>
        <row r="35">
          <cell r="B35">
            <v>11482.757</v>
          </cell>
          <cell r="C35">
            <v>11482.757</v>
          </cell>
          <cell r="D35">
            <v>11482.757</v>
          </cell>
        </row>
        <row r="36">
          <cell r="B36">
            <v>2592.174</v>
          </cell>
          <cell r="C36">
            <v>2592.174</v>
          </cell>
          <cell r="D36">
            <v>2592.174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7128.4</v>
          </cell>
          <cell r="C8">
            <v>7128.4</v>
          </cell>
          <cell r="D8">
            <v>7128.4</v>
          </cell>
        </row>
        <row r="9">
          <cell r="B9">
            <v>1180.806</v>
          </cell>
          <cell r="C9">
            <v>1180.806</v>
          </cell>
          <cell r="D9">
            <v>1180.806</v>
          </cell>
        </row>
        <row r="10">
          <cell r="B10">
            <v>1968.01</v>
          </cell>
          <cell r="C10">
            <v>1968.01</v>
          </cell>
          <cell r="D10">
            <v>1968.01</v>
          </cell>
        </row>
        <row r="12">
          <cell r="B12">
            <v>7128.4</v>
          </cell>
          <cell r="C12">
            <v>7128.4</v>
          </cell>
          <cell r="D12">
            <v>7128.4</v>
          </cell>
        </row>
        <row r="13">
          <cell r="B13">
            <v>1476.0074999999999</v>
          </cell>
          <cell r="C13">
            <v>1476.0074999999999</v>
          </cell>
          <cell r="D13">
            <v>1476.0074999999999</v>
          </cell>
        </row>
        <row r="14">
          <cell r="B14">
            <v>1968.01</v>
          </cell>
          <cell r="C14">
            <v>1968.01</v>
          </cell>
          <cell r="D14">
            <v>1968.01</v>
          </cell>
        </row>
        <row r="16">
          <cell r="B16">
            <v>7128.4</v>
          </cell>
          <cell r="C16">
            <v>7128.4</v>
          </cell>
          <cell r="D16">
            <v>7128.4</v>
          </cell>
        </row>
        <row r="17">
          <cell r="B17">
            <v>1869.6094999999998</v>
          </cell>
          <cell r="C17">
            <v>1869.6094999999998</v>
          </cell>
          <cell r="D17">
            <v>1869.6094999999998</v>
          </cell>
        </row>
        <row r="18">
          <cell r="B18">
            <v>1968.01</v>
          </cell>
          <cell r="C18">
            <v>1968.01</v>
          </cell>
          <cell r="D18">
            <v>1968.01</v>
          </cell>
        </row>
        <row r="20">
          <cell r="B20">
            <v>7128.4</v>
          </cell>
          <cell r="C20">
            <v>7128.4</v>
          </cell>
          <cell r="D20">
            <v>7128.4</v>
          </cell>
        </row>
        <row r="21">
          <cell r="B21">
            <v>1968.01</v>
          </cell>
          <cell r="C21">
            <v>1968.01</v>
          </cell>
          <cell r="D21">
            <v>1968.01</v>
          </cell>
        </row>
        <row r="23">
          <cell r="B23">
            <v>10692.599999999999</v>
          </cell>
          <cell r="C23">
            <v>10692.599999999999</v>
          </cell>
          <cell r="D23">
            <v>10692.599999999999</v>
          </cell>
        </row>
        <row r="24">
          <cell r="B24">
            <v>2952.0149999999999</v>
          </cell>
          <cell r="C24">
            <v>2952.0149999999999</v>
          </cell>
          <cell r="D24">
            <v>2952.0149999999999</v>
          </cell>
        </row>
        <row r="26">
          <cell r="B26">
            <v>11405.44</v>
          </cell>
          <cell r="C26">
            <v>11405.44</v>
          </cell>
          <cell r="D26">
            <v>11405.44</v>
          </cell>
        </row>
        <row r="27">
          <cell r="B27">
            <v>3148.8160000000003</v>
          </cell>
          <cell r="C27">
            <v>3148.8160000000003</v>
          </cell>
          <cell r="D27">
            <v>3148.8160000000003</v>
          </cell>
        </row>
        <row r="29">
          <cell r="B29">
            <v>10692.599999999999</v>
          </cell>
          <cell r="C29">
            <v>10692.599999999999</v>
          </cell>
          <cell r="D29">
            <v>10692.599999999999</v>
          </cell>
        </row>
        <row r="30">
          <cell r="B30">
            <v>2952.0149999999999</v>
          </cell>
          <cell r="C30">
            <v>2952.0149999999999</v>
          </cell>
          <cell r="D30">
            <v>2952.0149999999999</v>
          </cell>
        </row>
        <row r="32">
          <cell r="B32">
            <v>7128.4</v>
          </cell>
          <cell r="C32">
            <v>7128.4</v>
          </cell>
          <cell r="D32">
            <v>7128.4</v>
          </cell>
        </row>
        <row r="33">
          <cell r="B33">
            <v>1968.01</v>
          </cell>
          <cell r="C33">
            <v>1968.01</v>
          </cell>
          <cell r="D33">
            <v>1968.01</v>
          </cell>
        </row>
        <row r="35">
          <cell r="B35">
            <v>9266.92</v>
          </cell>
          <cell r="C35">
            <v>9266.92</v>
          </cell>
          <cell r="D35">
            <v>9266.92</v>
          </cell>
        </row>
        <row r="36">
          <cell r="B36">
            <v>2558.413</v>
          </cell>
          <cell r="C36">
            <v>2558.413</v>
          </cell>
          <cell r="D36">
            <v>2558.413</v>
          </cell>
        </row>
      </sheetData>
      <sheetData sheetId="1">
        <row r="8">
          <cell r="B8">
            <v>3637.09</v>
          </cell>
          <cell r="C8">
            <v>3637.09</v>
          </cell>
          <cell r="D8">
            <v>3637.09</v>
          </cell>
        </row>
        <row r="9">
          <cell r="B9">
            <v>744.2940000000001</v>
          </cell>
          <cell r="C9">
            <v>744.2940000000001</v>
          </cell>
          <cell r="D9">
            <v>744.2940000000001</v>
          </cell>
        </row>
        <row r="10">
          <cell r="B10">
            <v>1240.4900000000002</v>
          </cell>
          <cell r="C10">
            <v>1240.4900000000002</v>
          </cell>
          <cell r="D10">
            <v>1240.4900000000002</v>
          </cell>
        </row>
        <row r="12">
          <cell r="B12">
            <v>3637.09</v>
          </cell>
          <cell r="C12">
            <v>3637.09</v>
          </cell>
          <cell r="D12">
            <v>3637.09</v>
          </cell>
        </row>
        <row r="13">
          <cell r="B13">
            <v>930.36750000000018</v>
          </cell>
          <cell r="C13">
            <v>930.36750000000018</v>
          </cell>
          <cell r="D13">
            <v>930.36750000000018</v>
          </cell>
        </row>
        <row r="14">
          <cell r="B14">
            <v>1240.4900000000002</v>
          </cell>
          <cell r="C14">
            <v>1240.4900000000002</v>
          </cell>
          <cell r="D14">
            <v>1240.4900000000002</v>
          </cell>
        </row>
        <row r="16">
          <cell r="B16">
            <v>3637.09</v>
          </cell>
          <cell r="C16">
            <v>3637.09</v>
          </cell>
          <cell r="D16">
            <v>3637.09</v>
          </cell>
        </row>
        <row r="17">
          <cell r="B17">
            <v>1178.4655000000002</v>
          </cell>
          <cell r="C17">
            <v>1178.4655000000002</v>
          </cell>
          <cell r="D17">
            <v>1178.4655000000002</v>
          </cell>
        </row>
        <row r="18">
          <cell r="B18">
            <v>1240.4900000000002</v>
          </cell>
          <cell r="C18">
            <v>1240.4900000000002</v>
          </cell>
          <cell r="D18">
            <v>1240.4900000000002</v>
          </cell>
        </row>
        <row r="20">
          <cell r="B20">
            <v>3637.09</v>
          </cell>
          <cell r="C20">
            <v>3637.09</v>
          </cell>
          <cell r="D20">
            <v>3637.09</v>
          </cell>
        </row>
        <row r="21">
          <cell r="B21">
            <v>1240.4900000000002</v>
          </cell>
          <cell r="C21">
            <v>1240.4900000000002</v>
          </cell>
          <cell r="D21">
            <v>1240.4900000000002</v>
          </cell>
        </row>
        <row r="23">
          <cell r="B23">
            <v>5455.6350000000002</v>
          </cell>
          <cell r="C23">
            <v>5455.6350000000002</v>
          </cell>
          <cell r="D23">
            <v>5455.6350000000002</v>
          </cell>
        </row>
        <row r="24">
          <cell r="B24">
            <v>1860.7350000000004</v>
          </cell>
          <cell r="C24">
            <v>1860.7350000000004</v>
          </cell>
          <cell r="D24">
            <v>1860.7350000000004</v>
          </cell>
        </row>
        <row r="26">
          <cell r="B26">
            <v>5819.344000000001</v>
          </cell>
          <cell r="C26">
            <v>5819.344000000001</v>
          </cell>
          <cell r="D26">
            <v>5819.344000000001</v>
          </cell>
        </row>
        <row r="27">
          <cell r="B27">
            <v>1984.7840000000006</v>
          </cell>
          <cell r="C27">
            <v>1984.7840000000006</v>
          </cell>
          <cell r="D27">
            <v>1984.7840000000006</v>
          </cell>
        </row>
        <row r="29">
          <cell r="B29">
            <v>5455.6350000000002</v>
          </cell>
          <cell r="C29">
            <v>5455.6350000000002</v>
          </cell>
          <cell r="D29">
            <v>5455.6350000000002</v>
          </cell>
        </row>
        <row r="30">
          <cell r="B30">
            <v>1860.7350000000004</v>
          </cell>
          <cell r="C30">
            <v>1860.7350000000004</v>
          </cell>
          <cell r="D30">
            <v>1860.7350000000004</v>
          </cell>
        </row>
        <row r="32">
          <cell r="B32">
            <v>3637.09</v>
          </cell>
          <cell r="C32">
            <v>3637.09</v>
          </cell>
          <cell r="D32">
            <v>3637.09</v>
          </cell>
        </row>
        <row r="33">
          <cell r="B33">
            <v>1240.4900000000002</v>
          </cell>
          <cell r="C33">
            <v>1240.4900000000002</v>
          </cell>
          <cell r="D33">
            <v>1240.4900000000002</v>
          </cell>
        </row>
        <row r="35">
          <cell r="B35">
            <v>4728.2170000000006</v>
          </cell>
          <cell r="C35">
            <v>4728.2170000000006</v>
          </cell>
          <cell r="D35">
            <v>4728.2170000000006</v>
          </cell>
        </row>
        <row r="36">
          <cell r="B36">
            <v>1612.6370000000004</v>
          </cell>
          <cell r="C36">
            <v>1612.6370000000004</v>
          </cell>
          <cell r="D36">
            <v>1612.6370000000004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1343.3029999999997</v>
          </cell>
          <cell r="C9">
            <v>1343.3029999999997</v>
          </cell>
          <cell r="D9">
            <v>1343.3029999999997</v>
          </cell>
        </row>
        <row r="10">
          <cell r="B10">
            <v>2066.6199999999994</v>
          </cell>
          <cell r="C10">
            <v>2066.6199999999994</v>
          </cell>
          <cell r="D10">
            <v>2066.6199999999994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1756.6269999999995</v>
          </cell>
          <cell r="C13">
            <v>1756.6269999999995</v>
          </cell>
          <cell r="D13">
            <v>1756.6269999999995</v>
          </cell>
        </row>
        <row r="14">
          <cell r="B14">
            <v>2066.6199999999994</v>
          </cell>
          <cell r="C14">
            <v>2066.6199999999994</v>
          </cell>
          <cell r="D14">
            <v>2066.6199999999994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2066.6199999999994</v>
          </cell>
          <cell r="C17">
            <v>2066.6199999999994</v>
          </cell>
          <cell r="D17">
            <v>2066.6199999999994</v>
          </cell>
        </row>
        <row r="18">
          <cell r="B18">
            <v>2066.6199999999994</v>
          </cell>
          <cell r="C18">
            <v>2066.6199999999994</v>
          </cell>
          <cell r="D18">
            <v>2066.6199999999994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2066.6199999999994</v>
          </cell>
          <cell r="C21">
            <v>2066.6199999999994</v>
          </cell>
          <cell r="D21">
            <v>2066.6199999999994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3099.9299999999994</v>
          </cell>
          <cell r="C24">
            <v>3099.9299999999994</v>
          </cell>
          <cell r="D24">
            <v>3099.9299999999994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3306.5919999999992</v>
          </cell>
          <cell r="C27">
            <v>3306.5919999999992</v>
          </cell>
          <cell r="D27">
            <v>3306.5919999999992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3099.9299999999994</v>
          </cell>
          <cell r="C30">
            <v>3099.9299999999994</v>
          </cell>
          <cell r="D30">
            <v>3099.9299999999994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2066.6199999999994</v>
          </cell>
          <cell r="C33">
            <v>2066.6199999999994</v>
          </cell>
          <cell r="D33">
            <v>2066.6199999999994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2686.6059999999993</v>
          </cell>
          <cell r="C36">
            <v>2686.6059999999993</v>
          </cell>
          <cell r="D36">
            <v>2686.6059999999993</v>
          </cell>
        </row>
      </sheetData>
      <sheetData sheetId="1">
        <row r="8">
          <cell r="B8">
            <v>3533.33</v>
          </cell>
          <cell r="C8">
            <v>3533.33</v>
          </cell>
          <cell r="D8">
            <v>3533.33</v>
          </cell>
        </row>
        <row r="9">
          <cell r="B9">
            <v>522.95099999999991</v>
          </cell>
          <cell r="C9">
            <v>522.95099999999991</v>
          </cell>
          <cell r="D9">
            <v>522.95099999999991</v>
          </cell>
        </row>
        <row r="10">
          <cell r="B10">
            <v>804.53999999999985</v>
          </cell>
          <cell r="C10">
            <v>804.53999999999985</v>
          </cell>
          <cell r="D10">
            <v>804.53999999999985</v>
          </cell>
        </row>
        <row r="12">
          <cell r="B12">
            <v>3533.33</v>
          </cell>
          <cell r="C12">
            <v>3533.33</v>
          </cell>
          <cell r="D12">
            <v>3533.33</v>
          </cell>
        </row>
        <row r="13">
          <cell r="B13">
            <v>683.85899999999981</v>
          </cell>
          <cell r="C13">
            <v>683.85899999999981</v>
          </cell>
          <cell r="D13">
            <v>683.85899999999981</v>
          </cell>
        </row>
        <row r="14">
          <cell r="B14">
            <v>804.53999999999985</v>
          </cell>
          <cell r="C14">
            <v>804.53999999999985</v>
          </cell>
          <cell r="D14">
            <v>804.53999999999985</v>
          </cell>
        </row>
        <row r="16">
          <cell r="B16">
            <v>3533.33</v>
          </cell>
          <cell r="C16">
            <v>3533.33</v>
          </cell>
          <cell r="D16">
            <v>3533.33</v>
          </cell>
        </row>
        <row r="17">
          <cell r="B17">
            <v>804.53999999999985</v>
          </cell>
          <cell r="C17">
            <v>804.53999999999985</v>
          </cell>
          <cell r="D17">
            <v>804.53999999999985</v>
          </cell>
        </row>
        <row r="18">
          <cell r="B18">
            <v>804.53999999999985</v>
          </cell>
          <cell r="C18">
            <v>804.53999999999985</v>
          </cell>
          <cell r="D18">
            <v>804.53999999999985</v>
          </cell>
        </row>
        <row r="20">
          <cell r="B20">
            <v>3533.33</v>
          </cell>
          <cell r="C20">
            <v>3533.33</v>
          </cell>
          <cell r="D20">
            <v>3533.33</v>
          </cell>
        </row>
        <row r="21">
          <cell r="B21">
            <v>804.53999999999985</v>
          </cell>
          <cell r="C21">
            <v>804.53999999999985</v>
          </cell>
          <cell r="D21">
            <v>804.53999999999985</v>
          </cell>
        </row>
        <row r="23">
          <cell r="B23">
            <v>5299.9949999999999</v>
          </cell>
          <cell r="C23">
            <v>5299.9949999999999</v>
          </cell>
          <cell r="D23">
            <v>5299.9949999999999</v>
          </cell>
        </row>
        <row r="24">
          <cell r="B24">
            <v>1206.8099999999997</v>
          </cell>
          <cell r="C24">
            <v>1206.8099999999997</v>
          </cell>
          <cell r="D24">
            <v>1206.8099999999997</v>
          </cell>
        </row>
        <row r="26">
          <cell r="B26">
            <v>5653.3280000000004</v>
          </cell>
          <cell r="C26">
            <v>5653.3280000000004</v>
          </cell>
          <cell r="D26">
            <v>5653.3280000000004</v>
          </cell>
        </row>
        <row r="27">
          <cell r="B27">
            <v>1287.2639999999999</v>
          </cell>
          <cell r="C27">
            <v>1287.2639999999999</v>
          </cell>
          <cell r="D27">
            <v>1287.2639999999999</v>
          </cell>
        </row>
        <row r="29">
          <cell r="B29">
            <v>5299.9949999999999</v>
          </cell>
          <cell r="C29">
            <v>5299.9949999999999</v>
          </cell>
          <cell r="D29">
            <v>5299.9949999999999</v>
          </cell>
        </row>
        <row r="30">
          <cell r="B30">
            <v>1206.8099999999997</v>
          </cell>
          <cell r="C30">
            <v>1206.8099999999997</v>
          </cell>
          <cell r="D30">
            <v>1206.8099999999997</v>
          </cell>
        </row>
        <row r="32">
          <cell r="B32">
            <v>3533.33</v>
          </cell>
          <cell r="C32">
            <v>3533.33</v>
          </cell>
          <cell r="D32">
            <v>3533.33</v>
          </cell>
        </row>
        <row r="33">
          <cell r="B33">
            <v>804.53999999999985</v>
          </cell>
          <cell r="C33">
            <v>804.53999999999985</v>
          </cell>
          <cell r="D33">
            <v>804.53999999999985</v>
          </cell>
        </row>
        <row r="35">
          <cell r="B35">
            <v>4593.3289999999997</v>
          </cell>
          <cell r="C35">
            <v>4593.3289999999997</v>
          </cell>
          <cell r="D35">
            <v>4593.3289999999997</v>
          </cell>
        </row>
        <row r="36">
          <cell r="B36">
            <v>1045.9019999999998</v>
          </cell>
          <cell r="C36">
            <v>1045.9019999999998</v>
          </cell>
          <cell r="D36">
            <v>1045.9019999999998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7203.73</v>
          </cell>
          <cell r="C8">
            <v>7203.73</v>
          </cell>
          <cell r="D8">
            <v>7203.73</v>
          </cell>
        </row>
        <row r="9">
          <cell r="B9">
            <v>1379.4970000000001</v>
          </cell>
          <cell r="C9">
            <v>1379.4970000000001</v>
          </cell>
          <cell r="D9">
            <v>1379.4970000000001</v>
          </cell>
        </row>
        <row r="10">
          <cell r="B10">
            <v>1970.7100000000003</v>
          </cell>
          <cell r="C10">
            <v>1970.7100000000003</v>
          </cell>
          <cell r="D10">
            <v>1970.7100000000003</v>
          </cell>
        </row>
        <row r="12">
          <cell r="B12">
            <v>7203.73</v>
          </cell>
          <cell r="C12">
            <v>7203.73</v>
          </cell>
          <cell r="D12">
            <v>7203.73</v>
          </cell>
        </row>
        <row r="13">
          <cell r="B13">
            <v>1675.1035000000002</v>
          </cell>
          <cell r="C13">
            <v>1675.1035000000002</v>
          </cell>
          <cell r="D13">
            <v>1675.1035000000002</v>
          </cell>
        </row>
        <row r="14">
          <cell r="B14">
            <v>1970.7100000000003</v>
          </cell>
          <cell r="C14">
            <v>1970.7100000000003</v>
          </cell>
          <cell r="D14">
            <v>1970.7100000000003</v>
          </cell>
        </row>
        <row r="16">
          <cell r="B16">
            <v>7203.73</v>
          </cell>
          <cell r="C16">
            <v>7203.73</v>
          </cell>
          <cell r="D16">
            <v>7203.73</v>
          </cell>
        </row>
        <row r="17">
          <cell r="B17">
            <v>1773.6390000000004</v>
          </cell>
          <cell r="C17">
            <v>1773.6390000000004</v>
          </cell>
          <cell r="D17">
            <v>1773.6390000000004</v>
          </cell>
        </row>
        <row r="18">
          <cell r="B18">
            <v>1970.7100000000003</v>
          </cell>
          <cell r="C18">
            <v>1970.7100000000003</v>
          </cell>
          <cell r="D18">
            <v>1970.7100000000003</v>
          </cell>
        </row>
        <row r="20">
          <cell r="B20">
            <v>7203.73</v>
          </cell>
          <cell r="C20">
            <v>7203.73</v>
          </cell>
          <cell r="D20">
            <v>7203.73</v>
          </cell>
        </row>
        <row r="21">
          <cell r="B21">
            <v>1970.7100000000003</v>
          </cell>
          <cell r="C21">
            <v>1970.7100000000003</v>
          </cell>
          <cell r="D21">
            <v>1970.7100000000003</v>
          </cell>
        </row>
        <row r="23">
          <cell r="B23">
            <v>10805.594999999999</v>
          </cell>
          <cell r="C23">
            <v>10805.594999999999</v>
          </cell>
          <cell r="D23">
            <v>10805.594999999999</v>
          </cell>
        </row>
        <row r="24">
          <cell r="B24">
            <v>2956.0650000000005</v>
          </cell>
          <cell r="C24">
            <v>2956.0650000000005</v>
          </cell>
          <cell r="D24">
            <v>2956.0650000000005</v>
          </cell>
        </row>
        <row r="26">
          <cell r="B26">
            <v>11525.968000000001</v>
          </cell>
          <cell r="C26">
            <v>11525.968000000001</v>
          </cell>
          <cell r="D26">
            <v>11525.968000000001</v>
          </cell>
        </row>
        <row r="27">
          <cell r="B27">
            <v>3153.1360000000004</v>
          </cell>
          <cell r="C27">
            <v>3153.1360000000004</v>
          </cell>
          <cell r="D27">
            <v>3153.1360000000004</v>
          </cell>
        </row>
        <row r="29">
          <cell r="B29">
            <v>10805.594999999999</v>
          </cell>
          <cell r="C29">
            <v>10805.594999999999</v>
          </cell>
          <cell r="D29">
            <v>10805.594999999999</v>
          </cell>
        </row>
        <row r="30">
          <cell r="B30">
            <v>2956.0650000000005</v>
          </cell>
          <cell r="C30">
            <v>2956.0650000000005</v>
          </cell>
          <cell r="D30">
            <v>2956.0650000000005</v>
          </cell>
        </row>
        <row r="32">
          <cell r="B32">
            <v>7203.73</v>
          </cell>
          <cell r="C32">
            <v>7203.73</v>
          </cell>
          <cell r="D32">
            <v>7203.73</v>
          </cell>
        </row>
        <row r="33">
          <cell r="B33">
            <v>1970.7100000000003</v>
          </cell>
          <cell r="C33">
            <v>1970.7100000000003</v>
          </cell>
          <cell r="D33">
            <v>1970.7100000000003</v>
          </cell>
        </row>
        <row r="35">
          <cell r="B35">
            <v>9364.8490000000002</v>
          </cell>
          <cell r="C35">
            <v>9364.8490000000002</v>
          </cell>
          <cell r="D35">
            <v>9364.8490000000002</v>
          </cell>
        </row>
        <row r="36">
          <cell r="B36">
            <v>2561.9230000000002</v>
          </cell>
          <cell r="C36">
            <v>2561.9230000000002</v>
          </cell>
          <cell r="D36">
            <v>2561.9230000000002</v>
          </cell>
        </row>
      </sheetData>
      <sheetData sheetId="1">
        <row r="8">
          <cell r="B8">
            <v>4552.2299999999996</v>
          </cell>
          <cell r="C8">
            <v>4552.2299999999996</v>
          </cell>
          <cell r="D8">
            <v>4552.2299999999996</v>
          </cell>
        </row>
        <row r="9">
          <cell r="B9">
            <v>692.41199999999981</v>
          </cell>
          <cell r="C9">
            <v>692.41199999999981</v>
          </cell>
          <cell r="D9">
            <v>692.41199999999981</v>
          </cell>
        </row>
        <row r="10">
          <cell r="B10">
            <v>989.15999999999985</v>
          </cell>
          <cell r="C10">
            <v>989.15999999999985</v>
          </cell>
          <cell r="D10">
            <v>989.15999999999985</v>
          </cell>
        </row>
        <row r="12">
          <cell r="B12">
            <v>4552.2299999999996</v>
          </cell>
          <cell r="C12">
            <v>4552.2299999999996</v>
          </cell>
          <cell r="D12">
            <v>4552.2299999999996</v>
          </cell>
        </row>
        <row r="13">
          <cell r="B13">
            <v>840.78599999999983</v>
          </cell>
          <cell r="C13">
            <v>840.78599999999983</v>
          </cell>
          <cell r="D13">
            <v>840.78599999999983</v>
          </cell>
        </row>
        <row r="14">
          <cell r="B14">
            <v>989.15999999999985</v>
          </cell>
          <cell r="C14">
            <v>989.15999999999985</v>
          </cell>
          <cell r="D14">
            <v>989.15999999999985</v>
          </cell>
        </row>
        <row r="16">
          <cell r="B16">
            <v>4552.2299999999996</v>
          </cell>
          <cell r="C16">
            <v>4552.2299999999996</v>
          </cell>
          <cell r="D16">
            <v>4552.2299999999996</v>
          </cell>
        </row>
        <row r="17">
          <cell r="B17">
            <v>890.24399999999991</v>
          </cell>
          <cell r="C17">
            <v>890.24399999999991</v>
          </cell>
          <cell r="D17">
            <v>890.24399999999991</v>
          </cell>
        </row>
        <row r="18">
          <cell r="B18">
            <v>989.15999999999985</v>
          </cell>
          <cell r="C18">
            <v>989.15999999999985</v>
          </cell>
          <cell r="D18">
            <v>989.15999999999985</v>
          </cell>
        </row>
        <row r="20">
          <cell r="B20">
            <v>4552.2299999999996</v>
          </cell>
          <cell r="C20">
            <v>4552.2299999999996</v>
          </cell>
          <cell r="D20">
            <v>4552.2299999999996</v>
          </cell>
        </row>
        <row r="21">
          <cell r="B21">
            <v>989.15999999999985</v>
          </cell>
          <cell r="C21">
            <v>989.15999999999985</v>
          </cell>
          <cell r="D21">
            <v>989.15999999999985</v>
          </cell>
        </row>
        <row r="23">
          <cell r="B23">
            <v>6828.3449999999993</v>
          </cell>
          <cell r="C23">
            <v>6828.3449999999993</v>
          </cell>
          <cell r="D23">
            <v>6828.3449999999993</v>
          </cell>
        </row>
        <row r="24">
          <cell r="B24">
            <v>1483.7399999999998</v>
          </cell>
          <cell r="C24">
            <v>1483.7399999999998</v>
          </cell>
          <cell r="D24">
            <v>1483.7399999999998</v>
          </cell>
        </row>
        <row r="26">
          <cell r="B26">
            <v>7283.5679999999993</v>
          </cell>
          <cell r="C26">
            <v>7283.5679999999993</v>
          </cell>
          <cell r="D26">
            <v>7283.5679999999993</v>
          </cell>
        </row>
        <row r="27">
          <cell r="B27">
            <v>1582.6559999999999</v>
          </cell>
          <cell r="C27">
            <v>1582.6559999999999</v>
          </cell>
          <cell r="D27">
            <v>1582.6559999999999</v>
          </cell>
        </row>
        <row r="29">
          <cell r="B29">
            <v>6828.3449999999993</v>
          </cell>
          <cell r="C29">
            <v>6828.3449999999993</v>
          </cell>
          <cell r="D29">
            <v>6828.3449999999993</v>
          </cell>
        </row>
        <row r="30">
          <cell r="B30">
            <v>1483.7399999999998</v>
          </cell>
          <cell r="C30">
            <v>1483.7399999999998</v>
          </cell>
          <cell r="D30">
            <v>1483.7399999999998</v>
          </cell>
        </row>
        <row r="32">
          <cell r="B32">
            <v>4552.2299999999996</v>
          </cell>
          <cell r="C32">
            <v>4552.2299999999996</v>
          </cell>
          <cell r="D32">
            <v>4552.2299999999996</v>
          </cell>
        </row>
        <row r="33">
          <cell r="B33">
            <v>989.15999999999985</v>
          </cell>
          <cell r="C33">
            <v>989.15999999999985</v>
          </cell>
          <cell r="D33">
            <v>989.15999999999985</v>
          </cell>
        </row>
        <row r="35">
          <cell r="B35">
            <v>5917.8989999999994</v>
          </cell>
          <cell r="C35">
            <v>5917.8989999999994</v>
          </cell>
          <cell r="D35">
            <v>5917.8989999999994</v>
          </cell>
        </row>
        <row r="36">
          <cell r="B36">
            <v>1285.9079999999999</v>
          </cell>
          <cell r="C36">
            <v>1285.9079999999999</v>
          </cell>
          <cell r="D36">
            <v>1285.9079999999999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6176.11</v>
          </cell>
          <cell r="C8">
            <v>6176.11</v>
          </cell>
          <cell r="D8">
            <v>6176.11</v>
          </cell>
        </row>
        <row r="9">
          <cell r="B9">
            <v>1134.0505000000003</v>
          </cell>
          <cell r="C9">
            <v>1134.0505000000003</v>
          </cell>
          <cell r="D9">
            <v>1134.0505000000003</v>
          </cell>
        </row>
        <row r="10">
          <cell r="B10">
            <v>2061.9100000000003</v>
          </cell>
          <cell r="C10">
            <v>2061.9100000000003</v>
          </cell>
          <cell r="D10">
            <v>2061.9100000000003</v>
          </cell>
        </row>
        <row r="12">
          <cell r="B12">
            <v>6176.11</v>
          </cell>
          <cell r="C12">
            <v>6176.11</v>
          </cell>
          <cell r="D12">
            <v>6176.11</v>
          </cell>
        </row>
        <row r="13">
          <cell r="B13">
            <v>1690.7662000000005</v>
          </cell>
          <cell r="C13">
            <v>1690.7662000000005</v>
          </cell>
          <cell r="D13">
            <v>1690.7662000000005</v>
          </cell>
        </row>
        <row r="14">
          <cell r="B14">
            <v>2061.9100000000003</v>
          </cell>
          <cell r="C14">
            <v>2061.9100000000003</v>
          </cell>
          <cell r="D14">
            <v>2061.9100000000003</v>
          </cell>
        </row>
        <row r="16">
          <cell r="B16">
            <v>6176.11</v>
          </cell>
          <cell r="C16">
            <v>6176.11</v>
          </cell>
          <cell r="D16">
            <v>6176.11</v>
          </cell>
        </row>
        <row r="17">
          <cell r="B17">
            <v>2061.9100000000003</v>
          </cell>
          <cell r="C17">
            <v>2061.9100000000003</v>
          </cell>
          <cell r="D17">
            <v>2061.9100000000003</v>
          </cell>
        </row>
        <row r="18">
          <cell r="B18">
            <v>2061.9100000000003</v>
          </cell>
          <cell r="C18">
            <v>2061.9100000000003</v>
          </cell>
          <cell r="D18">
            <v>2061.9100000000003</v>
          </cell>
        </row>
        <row r="20">
          <cell r="B20">
            <v>6176.11</v>
          </cell>
          <cell r="C20">
            <v>6176.11</v>
          </cell>
          <cell r="D20">
            <v>6176.11</v>
          </cell>
        </row>
        <row r="21">
          <cell r="B21">
            <v>2061.9100000000003</v>
          </cell>
          <cell r="C21">
            <v>2061.9100000000003</v>
          </cell>
          <cell r="D21">
            <v>2061.9100000000003</v>
          </cell>
        </row>
        <row r="23">
          <cell r="B23">
            <v>9264.1649999999991</v>
          </cell>
          <cell r="C23">
            <v>9264.1649999999991</v>
          </cell>
          <cell r="D23">
            <v>9264.1649999999991</v>
          </cell>
        </row>
        <row r="24">
          <cell r="B24">
            <v>3092.8650000000007</v>
          </cell>
          <cell r="C24">
            <v>3092.8650000000007</v>
          </cell>
          <cell r="D24">
            <v>3092.8650000000007</v>
          </cell>
        </row>
        <row r="26">
          <cell r="B26">
            <v>9881.7759999999998</v>
          </cell>
          <cell r="C26">
            <v>9881.7759999999998</v>
          </cell>
          <cell r="D26">
            <v>9881.7759999999998</v>
          </cell>
        </row>
        <row r="27">
          <cell r="B27">
            <v>3299.0560000000005</v>
          </cell>
          <cell r="C27">
            <v>3299.0560000000005</v>
          </cell>
          <cell r="D27">
            <v>3299.0560000000005</v>
          </cell>
        </row>
        <row r="29">
          <cell r="B29">
            <v>9264.1649999999991</v>
          </cell>
          <cell r="C29">
            <v>9264.1649999999991</v>
          </cell>
          <cell r="D29">
            <v>9264.1649999999991</v>
          </cell>
        </row>
        <row r="30">
          <cell r="B30">
            <v>3092.8650000000007</v>
          </cell>
          <cell r="C30">
            <v>3092.8650000000007</v>
          </cell>
          <cell r="D30">
            <v>3092.8650000000007</v>
          </cell>
        </row>
        <row r="32">
          <cell r="B32">
            <v>6176.11</v>
          </cell>
          <cell r="C32">
            <v>6176.11</v>
          </cell>
          <cell r="D32">
            <v>6176.11</v>
          </cell>
        </row>
        <row r="33">
          <cell r="B33">
            <v>2061.9100000000003</v>
          </cell>
          <cell r="C33">
            <v>2061.9100000000003</v>
          </cell>
          <cell r="D33">
            <v>2061.9100000000003</v>
          </cell>
        </row>
        <row r="35">
          <cell r="B35">
            <v>8028.9430000000002</v>
          </cell>
          <cell r="C35">
            <v>8028.9430000000002</v>
          </cell>
          <cell r="D35">
            <v>8028.9430000000002</v>
          </cell>
        </row>
        <row r="36">
          <cell r="B36">
            <v>2680.4830000000006</v>
          </cell>
          <cell r="C36">
            <v>2680.4830000000006</v>
          </cell>
          <cell r="D36">
            <v>2680.4830000000006</v>
          </cell>
        </row>
      </sheetData>
      <sheetData sheetId="1">
        <row r="8">
          <cell r="B8">
            <v>3533.15</v>
          </cell>
          <cell r="C8">
            <v>3533.15</v>
          </cell>
          <cell r="D8">
            <v>3533.15</v>
          </cell>
        </row>
        <row r="9">
          <cell r="B9">
            <v>878.79550000000006</v>
          </cell>
          <cell r="C9">
            <v>878.79550000000006</v>
          </cell>
          <cell r="D9">
            <v>878.79550000000006</v>
          </cell>
        </row>
        <row r="10">
          <cell r="B10">
            <v>1597.81</v>
          </cell>
          <cell r="C10">
            <v>1597.81</v>
          </cell>
          <cell r="D10">
            <v>1597.81</v>
          </cell>
        </row>
        <row r="12">
          <cell r="B12">
            <v>3533.15</v>
          </cell>
          <cell r="C12">
            <v>3533.15</v>
          </cell>
          <cell r="D12">
            <v>3533.15</v>
          </cell>
        </row>
        <row r="13">
          <cell r="B13">
            <v>1310.2042000000001</v>
          </cell>
          <cell r="C13">
            <v>1310.2042000000001</v>
          </cell>
          <cell r="D13">
            <v>1310.2042000000001</v>
          </cell>
        </row>
        <row r="14">
          <cell r="B14">
            <v>1597.81</v>
          </cell>
          <cell r="C14">
            <v>1597.81</v>
          </cell>
          <cell r="D14">
            <v>1597.81</v>
          </cell>
        </row>
        <row r="16">
          <cell r="B16">
            <v>3533.15</v>
          </cell>
          <cell r="C16">
            <v>3533.15</v>
          </cell>
          <cell r="D16">
            <v>3533.15</v>
          </cell>
        </row>
        <row r="17">
          <cell r="B17">
            <v>1597.81</v>
          </cell>
          <cell r="C17">
            <v>1597.81</v>
          </cell>
          <cell r="D17">
            <v>1597.81</v>
          </cell>
        </row>
        <row r="18">
          <cell r="B18">
            <v>1597.81</v>
          </cell>
          <cell r="C18">
            <v>1597.81</v>
          </cell>
          <cell r="D18">
            <v>1597.81</v>
          </cell>
        </row>
        <row r="20">
          <cell r="B20">
            <v>3533.15</v>
          </cell>
          <cell r="C20">
            <v>3533.15</v>
          </cell>
          <cell r="D20">
            <v>3533.15</v>
          </cell>
        </row>
        <row r="21">
          <cell r="B21">
            <v>1597.81</v>
          </cell>
          <cell r="C21">
            <v>1597.81</v>
          </cell>
          <cell r="D21">
            <v>1597.81</v>
          </cell>
        </row>
        <row r="23">
          <cell r="B23">
            <v>5299.7250000000004</v>
          </cell>
          <cell r="C23">
            <v>5299.7250000000004</v>
          </cell>
          <cell r="D23">
            <v>5299.7250000000004</v>
          </cell>
        </row>
        <row r="24">
          <cell r="B24">
            <v>2396.7150000000001</v>
          </cell>
          <cell r="C24">
            <v>2396.7150000000001</v>
          </cell>
          <cell r="D24">
            <v>2396.7150000000001</v>
          </cell>
        </row>
        <row r="26">
          <cell r="B26">
            <v>5653.0400000000009</v>
          </cell>
          <cell r="C26">
            <v>5653.0400000000009</v>
          </cell>
          <cell r="D26">
            <v>5653.0400000000009</v>
          </cell>
        </row>
        <row r="27">
          <cell r="B27">
            <v>2556.4960000000001</v>
          </cell>
          <cell r="C27">
            <v>2556.4960000000001</v>
          </cell>
          <cell r="D27">
            <v>2556.4960000000001</v>
          </cell>
        </row>
        <row r="29">
          <cell r="B29">
            <v>5299.7250000000004</v>
          </cell>
          <cell r="C29">
            <v>5299.7250000000004</v>
          </cell>
          <cell r="D29">
            <v>5299.7250000000004</v>
          </cell>
        </row>
        <row r="30">
          <cell r="B30">
            <v>2396.7150000000001</v>
          </cell>
          <cell r="C30">
            <v>2396.7150000000001</v>
          </cell>
          <cell r="D30">
            <v>2396.7150000000001</v>
          </cell>
        </row>
        <row r="32">
          <cell r="B32">
            <v>3533.15</v>
          </cell>
          <cell r="C32">
            <v>3533.15</v>
          </cell>
          <cell r="D32">
            <v>3533.15</v>
          </cell>
        </row>
        <row r="33">
          <cell r="B33">
            <v>1597.81</v>
          </cell>
          <cell r="C33">
            <v>1597.81</v>
          </cell>
          <cell r="D33">
            <v>1597.81</v>
          </cell>
        </row>
        <row r="35">
          <cell r="B35">
            <v>4593.0950000000003</v>
          </cell>
          <cell r="C35">
            <v>4593.0950000000003</v>
          </cell>
          <cell r="D35">
            <v>4593.0950000000003</v>
          </cell>
        </row>
        <row r="36">
          <cell r="B36">
            <v>2077.1529999999998</v>
          </cell>
          <cell r="C36">
            <v>2077.1529999999998</v>
          </cell>
          <cell r="D36">
            <v>2077.1529999999998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2568.1922000000004</v>
          </cell>
          <cell r="C8">
            <v>2568.1922000000004</v>
          </cell>
          <cell r="D8">
            <v>2568.1922000000004</v>
          </cell>
        </row>
        <row r="9">
          <cell r="B9">
            <v>887.15020000000004</v>
          </cell>
          <cell r="C9">
            <v>887.15020000000004</v>
          </cell>
          <cell r="D9">
            <v>887.15020000000004</v>
          </cell>
        </row>
        <row r="10">
          <cell r="B10">
            <v>2063.14</v>
          </cell>
          <cell r="C10">
            <v>2063.14</v>
          </cell>
          <cell r="D10">
            <v>2063.14</v>
          </cell>
        </row>
        <row r="12">
          <cell r="B12">
            <v>4359.9542000000001</v>
          </cell>
          <cell r="C12">
            <v>4359.9542000000001</v>
          </cell>
          <cell r="D12">
            <v>4359.9542000000001</v>
          </cell>
        </row>
        <row r="13">
          <cell r="B13">
            <v>1506.0921999999998</v>
          </cell>
          <cell r="C13">
            <v>1506.0921999999998</v>
          </cell>
          <cell r="D13">
            <v>1506.0921999999998</v>
          </cell>
        </row>
        <row r="14">
          <cell r="B14">
            <v>2063.14</v>
          </cell>
          <cell r="C14">
            <v>2063.14</v>
          </cell>
          <cell r="D14">
            <v>2063.14</v>
          </cell>
        </row>
        <row r="16">
          <cell r="B16">
            <v>5793.3638000000001</v>
          </cell>
          <cell r="C16">
            <v>5793.3638000000001</v>
          </cell>
          <cell r="D16">
            <v>5793.3638000000001</v>
          </cell>
        </row>
        <row r="17">
          <cell r="B17">
            <v>2001.2457999999999</v>
          </cell>
          <cell r="C17">
            <v>2001.2457999999999</v>
          </cell>
          <cell r="D17">
            <v>2001.2457999999999</v>
          </cell>
        </row>
        <row r="18">
          <cell r="B18">
            <v>2063.14</v>
          </cell>
          <cell r="C18">
            <v>2063.14</v>
          </cell>
          <cell r="D18">
            <v>2063.14</v>
          </cell>
        </row>
        <row r="20">
          <cell r="B20">
            <v>5972.54</v>
          </cell>
          <cell r="C20">
            <v>5972.54</v>
          </cell>
          <cell r="D20">
            <v>5972.54</v>
          </cell>
        </row>
        <row r="21">
          <cell r="B21">
            <v>2063.14</v>
          </cell>
          <cell r="C21">
            <v>2063.14</v>
          </cell>
          <cell r="D21">
            <v>2063.14</v>
          </cell>
        </row>
        <row r="23">
          <cell r="B23">
            <v>8958.81</v>
          </cell>
          <cell r="C23">
            <v>8958.81</v>
          </cell>
          <cell r="D23">
            <v>8958.81</v>
          </cell>
        </row>
        <row r="24">
          <cell r="B24">
            <v>3094.71</v>
          </cell>
          <cell r="C24">
            <v>3094.71</v>
          </cell>
          <cell r="D24">
            <v>3094.71</v>
          </cell>
        </row>
        <row r="26">
          <cell r="B26">
            <v>9556.0640000000003</v>
          </cell>
          <cell r="C26">
            <v>9556.0640000000003</v>
          </cell>
          <cell r="D26">
            <v>9556.0640000000003</v>
          </cell>
        </row>
        <row r="27">
          <cell r="B27">
            <v>3301.0239999999999</v>
          </cell>
          <cell r="C27">
            <v>3301.0239999999999</v>
          </cell>
          <cell r="D27">
            <v>3301.0239999999999</v>
          </cell>
        </row>
        <row r="29">
          <cell r="B29">
            <v>8958.81</v>
          </cell>
          <cell r="C29">
            <v>8958.81</v>
          </cell>
          <cell r="D29">
            <v>8958.81</v>
          </cell>
        </row>
        <row r="30">
          <cell r="B30">
            <v>3094.71</v>
          </cell>
          <cell r="C30">
            <v>3094.71</v>
          </cell>
          <cell r="D30">
            <v>3094.71</v>
          </cell>
        </row>
        <row r="32">
          <cell r="B32">
            <v>5972.54</v>
          </cell>
          <cell r="C32">
            <v>5972.54</v>
          </cell>
          <cell r="D32">
            <v>5972.54</v>
          </cell>
        </row>
        <row r="33">
          <cell r="B33">
            <v>2063.14</v>
          </cell>
          <cell r="C33">
            <v>2063.14</v>
          </cell>
          <cell r="D33">
            <v>2063.14</v>
          </cell>
        </row>
        <row r="35">
          <cell r="B35">
            <v>7764.3020000000006</v>
          </cell>
          <cell r="C35">
            <v>7764.3020000000006</v>
          </cell>
          <cell r="D35">
            <v>7764.3020000000006</v>
          </cell>
        </row>
        <row r="36">
          <cell r="B36">
            <v>2682.0819999999999</v>
          </cell>
          <cell r="C36">
            <v>2682.0819999999999</v>
          </cell>
          <cell r="D36">
            <v>2682.0819999999999</v>
          </cell>
        </row>
      </sheetData>
      <sheetData sheetId="1">
        <row r="8">
          <cell r="B8">
            <v>1415.4912000000002</v>
          </cell>
          <cell r="C8">
            <v>1415.4912000000002</v>
          </cell>
          <cell r="D8">
            <v>1415.4912000000002</v>
          </cell>
        </row>
        <row r="9">
          <cell r="B9">
            <v>663.52440000000013</v>
          </cell>
          <cell r="C9">
            <v>663.52440000000013</v>
          </cell>
          <cell r="D9">
            <v>663.52440000000013</v>
          </cell>
        </row>
        <row r="10">
          <cell r="B10">
            <v>1543.0800000000002</v>
          </cell>
          <cell r="C10">
            <v>1543.0800000000002</v>
          </cell>
          <cell r="D10">
            <v>1543.0800000000002</v>
          </cell>
        </row>
        <row r="12">
          <cell r="B12">
            <v>2403.0432000000001</v>
          </cell>
          <cell r="C12">
            <v>2403.0432000000001</v>
          </cell>
          <cell r="D12">
            <v>2403.0432000000001</v>
          </cell>
        </row>
        <row r="13">
          <cell r="B13">
            <v>1126.4484</v>
          </cell>
          <cell r="C13">
            <v>1126.4484</v>
          </cell>
          <cell r="D13">
            <v>1126.4484</v>
          </cell>
        </row>
        <row r="14">
          <cell r="B14">
            <v>1543.0800000000002</v>
          </cell>
          <cell r="C14">
            <v>1543.0800000000002</v>
          </cell>
          <cell r="D14">
            <v>1543.0800000000002</v>
          </cell>
        </row>
        <row r="16">
          <cell r="B16">
            <v>3193.0848000000001</v>
          </cell>
          <cell r="C16">
            <v>3193.0848000000001</v>
          </cell>
          <cell r="D16">
            <v>3193.0848000000001</v>
          </cell>
        </row>
        <row r="17">
          <cell r="B17">
            <v>1496.7876000000001</v>
          </cell>
          <cell r="C17">
            <v>1496.7876000000001</v>
          </cell>
          <cell r="D17">
            <v>1496.7876000000001</v>
          </cell>
        </row>
        <row r="18">
          <cell r="B18">
            <v>1543.0800000000002</v>
          </cell>
          <cell r="C18">
            <v>1543.0800000000002</v>
          </cell>
          <cell r="D18">
            <v>1543.0800000000002</v>
          </cell>
        </row>
        <row r="20">
          <cell r="B20">
            <v>3291.84</v>
          </cell>
          <cell r="C20">
            <v>3291.84</v>
          </cell>
          <cell r="D20">
            <v>3291.84</v>
          </cell>
        </row>
        <row r="21">
          <cell r="B21">
            <v>1543.0800000000002</v>
          </cell>
          <cell r="C21">
            <v>1543.0800000000002</v>
          </cell>
          <cell r="D21">
            <v>1543.0800000000002</v>
          </cell>
        </row>
        <row r="23">
          <cell r="B23">
            <v>4937.76</v>
          </cell>
          <cell r="C23">
            <v>4937.76</v>
          </cell>
          <cell r="D23">
            <v>4937.76</v>
          </cell>
        </row>
        <row r="24">
          <cell r="B24">
            <v>2314.6200000000003</v>
          </cell>
          <cell r="C24">
            <v>2314.6200000000003</v>
          </cell>
          <cell r="D24">
            <v>2314.6200000000003</v>
          </cell>
        </row>
        <row r="26">
          <cell r="B26">
            <v>5266.9440000000004</v>
          </cell>
          <cell r="C26">
            <v>5266.9440000000004</v>
          </cell>
          <cell r="D26">
            <v>5266.9440000000004</v>
          </cell>
        </row>
        <row r="27">
          <cell r="B27">
            <v>2468.9280000000003</v>
          </cell>
          <cell r="C27">
            <v>2468.9280000000003</v>
          </cell>
          <cell r="D27">
            <v>2468.9280000000003</v>
          </cell>
        </row>
        <row r="29">
          <cell r="B29">
            <v>4937.76</v>
          </cell>
          <cell r="C29">
            <v>4937.76</v>
          </cell>
          <cell r="D29">
            <v>4937.76</v>
          </cell>
        </row>
        <row r="30">
          <cell r="B30">
            <v>2314.6200000000003</v>
          </cell>
          <cell r="C30">
            <v>2314.6200000000003</v>
          </cell>
          <cell r="D30">
            <v>2314.6200000000003</v>
          </cell>
        </row>
        <row r="32">
          <cell r="B32">
            <v>3291.84</v>
          </cell>
          <cell r="C32">
            <v>3291.84</v>
          </cell>
          <cell r="D32">
            <v>3291.84</v>
          </cell>
        </row>
        <row r="33">
          <cell r="B33">
            <v>1543.0800000000002</v>
          </cell>
          <cell r="C33">
            <v>1543.0800000000002</v>
          </cell>
          <cell r="D33">
            <v>1543.0800000000002</v>
          </cell>
        </row>
        <row r="35">
          <cell r="B35">
            <v>4279.3920000000007</v>
          </cell>
          <cell r="C35">
            <v>4279.3920000000007</v>
          </cell>
          <cell r="D35">
            <v>4279.3920000000007</v>
          </cell>
        </row>
        <row r="36">
          <cell r="B36">
            <v>2006.0040000000004</v>
          </cell>
          <cell r="C36">
            <v>2006.0040000000004</v>
          </cell>
          <cell r="D36">
            <v>2006.0040000000004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6376.92</v>
          </cell>
          <cell r="C8">
            <v>6376.92</v>
          </cell>
          <cell r="D8">
            <v>6376.92</v>
          </cell>
        </row>
        <row r="9">
          <cell r="B9">
            <v>815.625</v>
          </cell>
          <cell r="C9">
            <v>815.625</v>
          </cell>
          <cell r="D9">
            <v>815.625</v>
          </cell>
        </row>
        <row r="10">
          <cell r="B10">
            <v>1812.5000000000002</v>
          </cell>
          <cell r="C10">
            <v>1812.5000000000002</v>
          </cell>
          <cell r="D10">
            <v>1812.5000000000002</v>
          </cell>
        </row>
        <row r="12">
          <cell r="B12">
            <v>6376.92</v>
          </cell>
          <cell r="C12">
            <v>6376.92</v>
          </cell>
          <cell r="D12">
            <v>6376.92</v>
          </cell>
        </row>
        <row r="13">
          <cell r="B13">
            <v>1268.75</v>
          </cell>
          <cell r="C13">
            <v>1268.75</v>
          </cell>
          <cell r="D13">
            <v>1268.75</v>
          </cell>
        </row>
        <row r="14">
          <cell r="B14">
            <v>1812.5000000000002</v>
          </cell>
          <cell r="C14">
            <v>1812.5000000000002</v>
          </cell>
          <cell r="D14">
            <v>1812.5000000000002</v>
          </cell>
        </row>
        <row r="16">
          <cell r="B16">
            <v>6376.92</v>
          </cell>
          <cell r="C16">
            <v>6376.92</v>
          </cell>
          <cell r="D16">
            <v>6376.92</v>
          </cell>
        </row>
        <row r="17">
          <cell r="B17">
            <v>1540.6250000000002</v>
          </cell>
          <cell r="C17">
            <v>1540.6250000000002</v>
          </cell>
          <cell r="D17">
            <v>1540.6250000000002</v>
          </cell>
        </row>
        <row r="18">
          <cell r="B18">
            <v>1812.5000000000002</v>
          </cell>
          <cell r="C18">
            <v>1812.5000000000002</v>
          </cell>
          <cell r="D18">
            <v>1812.5000000000002</v>
          </cell>
        </row>
        <row r="20">
          <cell r="B20">
            <v>6376.92</v>
          </cell>
          <cell r="C20">
            <v>6376.92</v>
          </cell>
          <cell r="D20">
            <v>6376.92</v>
          </cell>
        </row>
        <row r="21">
          <cell r="B21">
            <v>1812.5000000000002</v>
          </cell>
          <cell r="C21">
            <v>1812.5000000000002</v>
          </cell>
          <cell r="D21">
            <v>1812.5000000000002</v>
          </cell>
        </row>
        <row r="23">
          <cell r="B23">
            <v>9565.380000000001</v>
          </cell>
          <cell r="C23">
            <v>9565.380000000001</v>
          </cell>
          <cell r="D23">
            <v>9565.380000000001</v>
          </cell>
        </row>
        <row r="24">
          <cell r="B24">
            <v>2718.7500000000005</v>
          </cell>
          <cell r="C24">
            <v>2718.7500000000005</v>
          </cell>
          <cell r="D24">
            <v>2718.7500000000005</v>
          </cell>
        </row>
        <row r="26">
          <cell r="B26">
            <v>10203.072</v>
          </cell>
          <cell r="C26">
            <v>10203.072</v>
          </cell>
          <cell r="D26">
            <v>10203.072</v>
          </cell>
        </row>
        <row r="27">
          <cell r="B27">
            <v>2900.0000000000005</v>
          </cell>
          <cell r="C27">
            <v>2900.0000000000005</v>
          </cell>
          <cell r="D27">
            <v>2900.0000000000005</v>
          </cell>
        </row>
        <row r="29">
          <cell r="B29">
            <v>9565.380000000001</v>
          </cell>
          <cell r="C29">
            <v>9565.380000000001</v>
          </cell>
          <cell r="D29">
            <v>9565.380000000001</v>
          </cell>
        </row>
        <row r="30">
          <cell r="B30">
            <v>2718.7500000000005</v>
          </cell>
          <cell r="C30">
            <v>2718.7500000000005</v>
          </cell>
          <cell r="D30">
            <v>2718.7500000000005</v>
          </cell>
        </row>
        <row r="32">
          <cell r="B32">
            <v>6376.92</v>
          </cell>
          <cell r="C32">
            <v>6376.92</v>
          </cell>
          <cell r="D32">
            <v>6376.92</v>
          </cell>
        </row>
        <row r="33">
          <cell r="B33">
            <v>1812.5000000000002</v>
          </cell>
          <cell r="C33">
            <v>1812.5000000000002</v>
          </cell>
          <cell r="D33">
            <v>1812.5000000000002</v>
          </cell>
        </row>
        <row r="35">
          <cell r="B35">
            <v>8289.996000000001</v>
          </cell>
          <cell r="C35">
            <v>8289.996000000001</v>
          </cell>
          <cell r="D35">
            <v>8289.996000000001</v>
          </cell>
        </row>
        <row r="36">
          <cell r="B36">
            <v>2356.2500000000005</v>
          </cell>
          <cell r="C36">
            <v>2356.2500000000005</v>
          </cell>
          <cell r="D36">
            <v>2356.2500000000005</v>
          </cell>
        </row>
      </sheetData>
      <sheetData sheetId="1">
        <row r="8">
          <cell r="B8">
            <v>3358.91</v>
          </cell>
          <cell r="C8">
            <v>3358.91</v>
          </cell>
          <cell r="D8">
            <v>3358.91</v>
          </cell>
        </row>
        <row r="9">
          <cell r="B9">
            <v>564.20099999999991</v>
          </cell>
          <cell r="C9">
            <v>564.20099999999991</v>
          </cell>
          <cell r="D9">
            <v>564.20099999999991</v>
          </cell>
        </row>
        <row r="10">
          <cell r="B10">
            <v>1253.78</v>
          </cell>
          <cell r="C10">
            <v>1253.78</v>
          </cell>
          <cell r="D10">
            <v>1253.78</v>
          </cell>
        </row>
        <row r="12">
          <cell r="B12">
            <v>3358.91</v>
          </cell>
          <cell r="C12">
            <v>3358.91</v>
          </cell>
          <cell r="D12">
            <v>3358.91</v>
          </cell>
        </row>
        <row r="13">
          <cell r="B13">
            <v>877.64599999999996</v>
          </cell>
          <cell r="C13">
            <v>877.64599999999996</v>
          </cell>
          <cell r="D13">
            <v>877.64599999999996</v>
          </cell>
        </row>
        <row r="14">
          <cell r="B14">
            <v>1253.78</v>
          </cell>
          <cell r="C14">
            <v>1253.78</v>
          </cell>
          <cell r="D14">
            <v>1253.78</v>
          </cell>
        </row>
        <row r="16">
          <cell r="B16">
            <v>3358.91</v>
          </cell>
          <cell r="C16">
            <v>3358.91</v>
          </cell>
          <cell r="D16">
            <v>3358.91</v>
          </cell>
        </row>
        <row r="17">
          <cell r="B17">
            <v>1065.713</v>
          </cell>
          <cell r="C17">
            <v>1065.713</v>
          </cell>
          <cell r="D17">
            <v>1065.713</v>
          </cell>
        </row>
        <row r="18">
          <cell r="B18">
            <v>1253.78</v>
          </cell>
          <cell r="C18">
            <v>1253.78</v>
          </cell>
          <cell r="D18">
            <v>1253.78</v>
          </cell>
        </row>
        <row r="20">
          <cell r="B20">
            <v>3358.91</v>
          </cell>
          <cell r="C20">
            <v>3358.91</v>
          </cell>
          <cell r="D20">
            <v>3358.91</v>
          </cell>
        </row>
        <row r="21">
          <cell r="B21">
            <v>1253.78</v>
          </cell>
          <cell r="C21">
            <v>1253.78</v>
          </cell>
          <cell r="D21">
            <v>1253.78</v>
          </cell>
        </row>
        <row r="23">
          <cell r="B23">
            <v>5038.3649999999998</v>
          </cell>
          <cell r="C23">
            <v>5038.3649999999998</v>
          </cell>
          <cell r="D23">
            <v>5038.3649999999998</v>
          </cell>
        </row>
        <row r="24">
          <cell r="B24">
            <v>1880.67</v>
          </cell>
          <cell r="C24">
            <v>1880.67</v>
          </cell>
          <cell r="D24">
            <v>1880.67</v>
          </cell>
        </row>
        <row r="26">
          <cell r="B26">
            <v>5374.2560000000003</v>
          </cell>
          <cell r="C26">
            <v>5374.2560000000003</v>
          </cell>
          <cell r="D26">
            <v>5374.2560000000003</v>
          </cell>
        </row>
        <row r="27">
          <cell r="B27">
            <v>2006.048</v>
          </cell>
          <cell r="C27">
            <v>2006.048</v>
          </cell>
          <cell r="D27">
            <v>2006.048</v>
          </cell>
        </row>
        <row r="29">
          <cell r="B29">
            <v>5038.3649999999998</v>
          </cell>
          <cell r="C29">
            <v>5038.3649999999998</v>
          </cell>
          <cell r="D29">
            <v>5038.3649999999998</v>
          </cell>
        </row>
        <row r="30">
          <cell r="B30">
            <v>1880.67</v>
          </cell>
          <cell r="C30">
            <v>1880.67</v>
          </cell>
          <cell r="D30">
            <v>1880.67</v>
          </cell>
        </row>
        <row r="32">
          <cell r="B32">
            <v>3358.91</v>
          </cell>
          <cell r="C32">
            <v>3358.91</v>
          </cell>
          <cell r="D32">
            <v>3358.91</v>
          </cell>
        </row>
        <row r="33">
          <cell r="B33">
            <v>1253.78</v>
          </cell>
          <cell r="C33">
            <v>1253.78</v>
          </cell>
          <cell r="D33">
            <v>1253.78</v>
          </cell>
        </row>
        <row r="35">
          <cell r="B35">
            <v>4366.5829999999996</v>
          </cell>
          <cell r="C35">
            <v>4366.5829999999996</v>
          </cell>
          <cell r="D35">
            <v>4366.5829999999996</v>
          </cell>
        </row>
        <row r="36">
          <cell r="B36">
            <v>1629.914</v>
          </cell>
          <cell r="C36">
            <v>1629.914</v>
          </cell>
          <cell r="D36">
            <v>1629.914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4754.7759999999998</v>
          </cell>
          <cell r="C8">
            <v>4754.7759999999998</v>
          </cell>
          <cell r="D8">
            <v>4754.7759999999998</v>
          </cell>
        </row>
        <row r="9">
          <cell r="B9">
            <v>1208.8505000000002</v>
          </cell>
          <cell r="C9">
            <v>1208.8505000000002</v>
          </cell>
          <cell r="D9">
            <v>1208.8505000000002</v>
          </cell>
        </row>
        <row r="10">
          <cell r="B10">
            <v>1859.7700000000002</v>
          </cell>
          <cell r="C10">
            <v>1859.7700000000002</v>
          </cell>
          <cell r="D10">
            <v>1859.7700000000002</v>
          </cell>
        </row>
        <row r="12">
          <cell r="B12">
            <v>5852.0320000000002</v>
          </cell>
          <cell r="C12">
            <v>5852.0320000000002</v>
          </cell>
          <cell r="D12">
            <v>5852.0320000000002</v>
          </cell>
        </row>
        <row r="13">
          <cell r="B13">
            <v>1487.8160000000003</v>
          </cell>
          <cell r="C13">
            <v>1487.8160000000003</v>
          </cell>
          <cell r="D13">
            <v>1487.8160000000003</v>
          </cell>
        </row>
        <row r="14">
          <cell r="B14">
            <v>1859.7700000000002</v>
          </cell>
          <cell r="C14">
            <v>1859.7700000000002</v>
          </cell>
          <cell r="D14">
            <v>1859.7700000000002</v>
          </cell>
        </row>
        <row r="16">
          <cell r="B16">
            <v>6949.2879999999996</v>
          </cell>
          <cell r="C16">
            <v>6949.2879999999996</v>
          </cell>
          <cell r="D16">
            <v>6949.2879999999996</v>
          </cell>
        </row>
        <row r="17">
          <cell r="B17">
            <v>1766.7815000000001</v>
          </cell>
          <cell r="C17">
            <v>1766.7815000000001</v>
          </cell>
          <cell r="D17">
            <v>1766.7815000000001</v>
          </cell>
        </row>
        <row r="18">
          <cell r="B18">
            <v>1859.7700000000002</v>
          </cell>
          <cell r="C18">
            <v>1859.7700000000002</v>
          </cell>
          <cell r="D18">
            <v>1859.7700000000002</v>
          </cell>
        </row>
        <row r="20">
          <cell r="B20">
            <v>7315.04</v>
          </cell>
          <cell r="C20">
            <v>7315.04</v>
          </cell>
          <cell r="D20">
            <v>7315.04</v>
          </cell>
        </row>
        <row r="21">
          <cell r="B21">
            <v>1859.7700000000002</v>
          </cell>
          <cell r="C21">
            <v>1859.7700000000002</v>
          </cell>
          <cell r="D21">
            <v>1859.7700000000002</v>
          </cell>
        </row>
        <row r="23">
          <cell r="B23">
            <v>10972.56</v>
          </cell>
          <cell r="C23">
            <v>10972.56</v>
          </cell>
          <cell r="D23">
            <v>10972.56</v>
          </cell>
        </row>
        <row r="24">
          <cell r="B24">
            <v>2789.6550000000002</v>
          </cell>
          <cell r="C24">
            <v>2789.6550000000002</v>
          </cell>
          <cell r="D24">
            <v>2789.6550000000002</v>
          </cell>
        </row>
        <row r="26">
          <cell r="B26">
            <v>11704.064</v>
          </cell>
          <cell r="C26">
            <v>11704.064</v>
          </cell>
          <cell r="D26">
            <v>11704.064</v>
          </cell>
        </row>
        <row r="27">
          <cell r="B27">
            <v>2975.6320000000005</v>
          </cell>
          <cell r="C27">
            <v>2975.6320000000005</v>
          </cell>
          <cell r="D27">
            <v>2975.6320000000005</v>
          </cell>
        </row>
        <row r="29">
          <cell r="B29">
            <v>10972.56</v>
          </cell>
          <cell r="C29">
            <v>10972.56</v>
          </cell>
          <cell r="D29">
            <v>10972.56</v>
          </cell>
        </row>
        <row r="30">
          <cell r="B30">
            <v>2789.6550000000002</v>
          </cell>
          <cell r="C30">
            <v>2789.6550000000002</v>
          </cell>
          <cell r="D30">
            <v>2789.6550000000002</v>
          </cell>
        </row>
        <row r="32">
          <cell r="B32">
            <v>7315.04</v>
          </cell>
          <cell r="C32">
            <v>7315.04</v>
          </cell>
          <cell r="D32">
            <v>7315.04</v>
          </cell>
        </row>
        <row r="33">
          <cell r="B33">
            <v>1859.7700000000002</v>
          </cell>
          <cell r="C33">
            <v>1859.7700000000002</v>
          </cell>
          <cell r="D33">
            <v>1859.7700000000002</v>
          </cell>
        </row>
        <row r="35">
          <cell r="B35">
            <v>9509.5519999999997</v>
          </cell>
          <cell r="C35">
            <v>9509.5519999999997</v>
          </cell>
          <cell r="D35">
            <v>9509.5519999999997</v>
          </cell>
        </row>
        <row r="36">
          <cell r="B36">
            <v>2417.7010000000005</v>
          </cell>
          <cell r="C36">
            <v>2417.7010000000005</v>
          </cell>
          <cell r="D36">
            <v>2417.7010000000005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2365.489</v>
          </cell>
          <cell r="C8">
            <v>2365.489</v>
          </cell>
          <cell r="D8">
            <v>2365.489</v>
          </cell>
        </row>
        <row r="9">
          <cell r="B9">
            <v>794.91999999999985</v>
          </cell>
          <cell r="C9">
            <v>794.91999999999985</v>
          </cell>
          <cell r="D9">
            <v>794.91999999999985</v>
          </cell>
        </row>
        <row r="10">
          <cell r="B10">
            <v>2271.1999999999998</v>
          </cell>
          <cell r="C10">
            <v>2271.1999999999998</v>
          </cell>
          <cell r="D10">
            <v>2271.1999999999998</v>
          </cell>
        </row>
        <row r="12">
          <cell r="B12">
            <v>4393.0510000000004</v>
          </cell>
          <cell r="C12">
            <v>4393.0510000000004</v>
          </cell>
          <cell r="D12">
            <v>4393.0510000000004</v>
          </cell>
        </row>
        <row r="13">
          <cell r="B13">
            <v>1476.28</v>
          </cell>
          <cell r="C13">
            <v>1476.28</v>
          </cell>
          <cell r="D13">
            <v>1476.28</v>
          </cell>
        </row>
        <row r="14">
          <cell r="B14">
            <v>2271.1999999999998</v>
          </cell>
          <cell r="C14">
            <v>2271.1999999999998</v>
          </cell>
          <cell r="D14">
            <v>2271.1999999999998</v>
          </cell>
        </row>
        <row r="16">
          <cell r="B16">
            <v>6082.6859999999997</v>
          </cell>
          <cell r="C16">
            <v>6082.6859999999997</v>
          </cell>
          <cell r="D16">
            <v>6082.6859999999997</v>
          </cell>
        </row>
        <row r="17">
          <cell r="B17">
            <v>2044.08</v>
          </cell>
          <cell r="C17">
            <v>2044.08</v>
          </cell>
          <cell r="D17">
            <v>2044.08</v>
          </cell>
        </row>
        <row r="18">
          <cell r="B18">
            <v>2271.1999999999998</v>
          </cell>
          <cell r="C18">
            <v>2271.1999999999998</v>
          </cell>
          <cell r="D18">
            <v>2271.1999999999998</v>
          </cell>
        </row>
        <row r="20">
          <cell r="B20">
            <v>6758.54</v>
          </cell>
          <cell r="C20">
            <v>6758.54</v>
          </cell>
          <cell r="D20">
            <v>6758.54</v>
          </cell>
        </row>
        <row r="21">
          <cell r="B21">
            <v>2271.1999999999998</v>
          </cell>
          <cell r="C21">
            <v>2271.1999999999998</v>
          </cell>
          <cell r="D21">
            <v>2271.1999999999998</v>
          </cell>
        </row>
        <row r="23">
          <cell r="B23">
            <v>10137.81</v>
          </cell>
          <cell r="C23">
            <v>10137.81</v>
          </cell>
          <cell r="D23">
            <v>10137.81</v>
          </cell>
        </row>
        <row r="24">
          <cell r="B24">
            <v>3406.7999999999997</v>
          </cell>
          <cell r="C24">
            <v>3406.7999999999997</v>
          </cell>
          <cell r="D24">
            <v>3406.7999999999997</v>
          </cell>
        </row>
        <row r="26">
          <cell r="B26">
            <v>10813.664000000001</v>
          </cell>
          <cell r="C26">
            <v>10813.664000000001</v>
          </cell>
          <cell r="D26">
            <v>10813.664000000001</v>
          </cell>
        </row>
        <row r="27">
          <cell r="B27">
            <v>3633.92</v>
          </cell>
          <cell r="C27">
            <v>3633.92</v>
          </cell>
          <cell r="D27">
            <v>3633.92</v>
          </cell>
        </row>
        <row r="29">
          <cell r="B29">
            <v>10137.81</v>
          </cell>
          <cell r="C29">
            <v>10137.81</v>
          </cell>
          <cell r="D29">
            <v>10137.81</v>
          </cell>
        </row>
        <row r="30">
          <cell r="B30">
            <v>3406.7999999999997</v>
          </cell>
          <cell r="C30">
            <v>3406.7999999999997</v>
          </cell>
          <cell r="D30">
            <v>3406.7999999999997</v>
          </cell>
        </row>
        <row r="32">
          <cell r="B32">
            <v>6758.54</v>
          </cell>
          <cell r="C32">
            <v>6758.54</v>
          </cell>
          <cell r="D32">
            <v>6758.54</v>
          </cell>
        </row>
        <row r="33">
          <cell r="B33">
            <v>2271.1999999999998</v>
          </cell>
          <cell r="C33">
            <v>2271.1999999999998</v>
          </cell>
          <cell r="D33">
            <v>2271.1999999999998</v>
          </cell>
        </row>
        <row r="35">
          <cell r="B35">
            <v>8786.1020000000008</v>
          </cell>
          <cell r="C35">
            <v>8786.1020000000008</v>
          </cell>
          <cell r="D35">
            <v>8786.1020000000008</v>
          </cell>
        </row>
        <row r="36">
          <cell r="B36">
            <v>2952.56</v>
          </cell>
          <cell r="C36">
            <v>2952.56</v>
          </cell>
          <cell r="D36">
            <v>2952.56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6913.37</v>
          </cell>
          <cell r="C8">
            <v>6913.37</v>
          </cell>
          <cell r="D8">
            <v>6913.37</v>
          </cell>
        </row>
        <row r="9">
          <cell r="B9">
            <v>1057.1099999999999</v>
          </cell>
          <cell r="C9">
            <v>1057.1099999999999</v>
          </cell>
          <cell r="D9">
            <v>1057.1099999999999</v>
          </cell>
        </row>
        <row r="10">
          <cell r="B10">
            <v>2114.2199999999998</v>
          </cell>
          <cell r="C10">
            <v>2114.2199999999998</v>
          </cell>
          <cell r="D10">
            <v>2114.2199999999998</v>
          </cell>
        </row>
        <row r="12">
          <cell r="B12">
            <v>6913.37</v>
          </cell>
          <cell r="C12">
            <v>6913.37</v>
          </cell>
          <cell r="D12">
            <v>6913.37</v>
          </cell>
        </row>
        <row r="13">
          <cell r="B13">
            <v>1691.376</v>
          </cell>
          <cell r="C13">
            <v>1691.376</v>
          </cell>
          <cell r="D13">
            <v>1691.376</v>
          </cell>
        </row>
        <row r="14">
          <cell r="B14">
            <v>2114.2199999999998</v>
          </cell>
          <cell r="C14">
            <v>2114.2199999999998</v>
          </cell>
          <cell r="D14">
            <v>2114.2199999999998</v>
          </cell>
        </row>
        <row r="16">
          <cell r="B16">
            <v>6913.37</v>
          </cell>
          <cell r="C16">
            <v>6913.37</v>
          </cell>
          <cell r="D16">
            <v>6913.37</v>
          </cell>
        </row>
        <row r="17">
          <cell r="B17">
            <v>1902.7979999999998</v>
          </cell>
          <cell r="C17">
            <v>1902.7979999999998</v>
          </cell>
          <cell r="D17">
            <v>1902.7979999999998</v>
          </cell>
        </row>
        <row r="18">
          <cell r="B18">
            <v>2114.2199999999998</v>
          </cell>
          <cell r="C18">
            <v>2114.2199999999998</v>
          </cell>
          <cell r="D18">
            <v>2114.2199999999998</v>
          </cell>
        </row>
        <row r="20">
          <cell r="B20">
            <v>6913.37</v>
          </cell>
          <cell r="C20">
            <v>6913.37</v>
          </cell>
          <cell r="D20">
            <v>6913.37</v>
          </cell>
        </row>
        <row r="21">
          <cell r="B21">
            <v>2114.2199999999998</v>
          </cell>
          <cell r="C21">
            <v>2114.2199999999998</v>
          </cell>
          <cell r="D21">
            <v>2114.2199999999998</v>
          </cell>
        </row>
        <row r="23">
          <cell r="B23">
            <v>10370.055</v>
          </cell>
          <cell r="C23">
            <v>10370.055</v>
          </cell>
          <cell r="D23">
            <v>10370.055</v>
          </cell>
        </row>
        <row r="24">
          <cell r="B24">
            <v>3171.33</v>
          </cell>
          <cell r="C24">
            <v>3171.33</v>
          </cell>
          <cell r="D24">
            <v>3171.33</v>
          </cell>
        </row>
        <row r="26">
          <cell r="B26">
            <v>11061.392</v>
          </cell>
          <cell r="C26">
            <v>11061.392</v>
          </cell>
          <cell r="D26">
            <v>11061.392</v>
          </cell>
        </row>
        <row r="27">
          <cell r="B27">
            <v>3382.752</v>
          </cell>
          <cell r="C27">
            <v>3382.752</v>
          </cell>
          <cell r="D27">
            <v>3382.752</v>
          </cell>
        </row>
        <row r="29">
          <cell r="B29">
            <v>10370.055</v>
          </cell>
          <cell r="C29">
            <v>10370.055</v>
          </cell>
          <cell r="D29">
            <v>10370.055</v>
          </cell>
        </row>
        <row r="30">
          <cell r="B30">
            <v>3171.33</v>
          </cell>
          <cell r="C30">
            <v>3171.33</v>
          </cell>
          <cell r="D30">
            <v>3171.33</v>
          </cell>
        </row>
        <row r="32">
          <cell r="B32">
            <v>6913.37</v>
          </cell>
          <cell r="C32">
            <v>6913.37</v>
          </cell>
          <cell r="D32">
            <v>6913.37</v>
          </cell>
        </row>
        <row r="33">
          <cell r="B33">
            <v>2114.2199999999998</v>
          </cell>
          <cell r="C33">
            <v>2114.2199999999998</v>
          </cell>
          <cell r="D33">
            <v>2114.2199999999998</v>
          </cell>
        </row>
        <row r="35">
          <cell r="B35">
            <v>8987.3809999999994</v>
          </cell>
          <cell r="C35">
            <v>8987.3809999999994</v>
          </cell>
          <cell r="D35">
            <v>8987.3809999999994</v>
          </cell>
        </row>
        <row r="36">
          <cell r="B36">
            <v>2748.4859999999999</v>
          </cell>
          <cell r="C36">
            <v>2748.4859999999999</v>
          </cell>
          <cell r="D36">
            <v>2748.4859999999999</v>
          </cell>
        </row>
      </sheetData>
      <sheetData sheetId="1">
        <row r="8">
          <cell r="B8">
            <v>3544.96</v>
          </cell>
          <cell r="C8">
            <v>3544.96</v>
          </cell>
          <cell r="D8">
            <v>3544.96</v>
          </cell>
        </row>
        <row r="9">
          <cell r="B9">
            <v>573.37</v>
          </cell>
          <cell r="C9">
            <v>573.37</v>
          </cell>
          <cell r="D9">
            <v>573.37</v>
          </cell>
        </row>
        <row r="10">
          <cell r="B10">
            <v>1146.74</v>
          </cell>
          <cell r="C10">
            <v>1146.74</v>
          </cell>
          <cell r="D10">
            <v>1146.74</v>
          </cell>
        </row>
        <row r="12">
          <cell r="B12">
            <v>3544.96</v>
          </cell>
          <cell r="C12">
            <v>3544.96</v>
          </cell>
          <cell r="D12">
            <v>3544.96</v>
          </cell>
        </row>
        <row r="13">
          <cell r="B13">
            <v>917.39200000000005</v>
          </cell>
          <cell r="C13">
            <v>917.39200000000005</v>
          </cell>
          <cell r="D13">
            <v>917.39200000000005</v>
          </cell>
        </row>
        <row r="14">
          <cell r="B14">
            <v>1146.74</v>
          </cell>
          <cell r="C14">
            <v>1146.74</v>
          </cell>
          <cell r="D14">
            <v>1146.74</v>
          </cell>
        </row>
        <row r="16">
          <cell r="B16">
            <v>3544.96</v>
          </cell>
          <cell r="C16">
            <v>3544.96</v>
          </cell>
          <cell r="D16">
            <v>3544.96</v>
          </cell>
        </row>
        <row r="17">
          <cell r="B17">
            <v>1032.066</v>
          </cell>
          <cell r="C17">
            <v>1032.066</v>
          </cell>
          <cell r="D17">
            <v>1032.066</v>
          </cell>
        </row>
        <row r="18">
          <cell r="B18">
            <v>1146.74</v>
          </cell>
          <cell r="C18">
            <v>1146.74</v>
          </cell>
          <cell r="D18">
            <v>1146.74</v>
          </cell>
        </row>
        <row r="20">
          <cell r="B20">
            <v>3544.96</v>
          </cell>
          <cell r="C20">
            <v>3544.96</v>
          </cell>
          <cell r="D20">
            <v>3544.96</v>
          </cell>
        </row>
        <row r="21">
          <cell r="B21">
            <v>1146.74</v>
          </cell>
          <cell r="C21">
            <v>1146.74</v>
          </cell>
          <cell r="D21">
            <v>1146.74</v>
          </cell>
        </row>
        <row r="23">
          <cell r="B23">
            <v>5317.4400000000005</v>
          </cell>
          <cell r="C23">
            <v>5317.4400000000005</v>
          </cell>
          <cell r="D23">
            <v>5317.4400000000005</v>
          </cell>
        </row>
        <row r="24">
          <cell r="B24">
            <v>1720.1100000000001</v>
          </cell>
          <cell r="C24">
            <v>1720.1100000000001</v>
          </cell>
          <cell r="D24">
            <v>1720.1100000000001</v>
          </cell>
        </row>
        <row r="26">
          <cell r="B26">
            <v>5671.9360000000006</v>
          </cell>
          <cell r="C26">
            <v>5671.9360000000006</v>
          </cell>
          <cell r="D26">
            <v>5671.9360000000006</v>
          </cell>
        </row>
        <row r="27">
          <cell r="B27">
            <v>1834.7840000000001</v>
          </cell>
          <cell r="C27">
            <v>1834.7840000000001</v>
          </cell>
          <cell r="D27">
            <v>1834.7840000000001</v>
          </cell>
        </row>
        <row r="29">
          <cell r="B29">
            <v>5317.4400000000005</v>
          </cell>
          <cell r="C29">
            <v>5317.4400000000005</v>
          </cell>
          <cell r="D29">
            <v>5317.4400000000005</v>
          </cell>
        </row>
        <row r="30">
          <cell r="B30">
            <v>1720.1100000000001</v>
          </cell>
          <cell r="C30">
            <v>1720.1100000000001</v>
          </cell>
          <cell r="D30">
            <v>1720.1100000000001</v>
          </cell>
        </row>
        <row r="32">
          <cell r="B32">
            <v>3544.96</v>
          </cell>
          <cell r="C32">
            <v>3544.96</v>
          </cell>
          <cell r="D32">
            <v>3544.96</v>
          </cell>
        </row>
        <row r="33">
          <cell r="B33">
            <v>1146.74</v>
          </cell>
          <cell r="C33">
            <v>1146.74</v>
          </cell>
          <cell r="D33">
            <v>1146.74</v>
          </cell>
        </row>
        <row r="35">
          <cell r="B35">
            <v>4608.4480000000003</v>
          </cell>
          <cell r="C35">
            <v>4608.4480000000003</v>
          </cell>
          <cell r="D35">
            <v>4608.4480000000003</v>
          </cell>
        </row>
        <row r="36">
          <cell r="B36">
            <v>1490.7620000000002</v>
          </cell>
          <cell r="C36">
            <v>1490.7620000000002</v>
          </cell>
          <cell r="D36">
            <v>1490.7620000000002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7103.8</v>
          </cell>
          <cell r="C8">
            <v>7103.8</v>
          </cell>
          <cell r="D8">
            <v>7103.8</v>
          </cell>
        </row>
        <row r="9">
          <cell r="B9">
            <v>521.78100000000006</v>
          </cell>
          <cell r="C9">
            <v>521.78100000000006</v>
          </cell>
          <cell r="D9">
            <v>521.78100000000006</v>
          </cell>
        </row>
        <row r="10">
          <cell r="B10">
            <v>1739.27</v>
          </cell>
          <cell r="C10">
            <v>1739.27</v>
          </cell>
          <cell r="D10">
            <v>1739.27</v>
          </cell>
        </row>
        <row r="12">
          <cell r="B12">
            <v>7103.8</v>
          </cell>
          <cell r="C12">
            <v>7103.8</v>
          </cell>
          <cell r="D12">
            <v>7103.8</v>
          </cell>
        </row>
        <row r="13">
          <cell r="B13">
            <v>1043.5619999999999</v>
          </cell>
          <cell r="C13">
            <v>1043.5619999999999</v>
          </cell>
          <cell r="D13">
            <v>1043.5619999999999</v>
          </cell>
        </row>
        <row r="14">
          <cell r="B14">
            <v>1739.27</v>
          </cell>
          <cell r="C14">
            <v>1739.27</v>
          </cell>
          <cell r="D14">
            <v>1739.27</v>
          </cell>
        </row>
        <row r="16">
          <cell r="B16">
            <v>7103.8</v>
          </cell>
          <cell r="C16">
            <v>7103.8</v>
          </cell>
          <cell r="D16">
            <v>7103.8</v>
          </cell>
        </row>
        <row r="17">
          <cell r="B17">
            <v>1478.3795</v>
          </cell>
          <cell r="C17">
            <v>1478.3795</v>
          </cell>
          <cell r="D17">
            <v>1478.3795</v>
          </cell>
        </row>
        <row r="18">
          <cell r="B18">
            <v>1739.27</v>
          </cell>
          <cell r="C18">
            <v>1739.27</v>
          </cell>
          <cell r="D18">
            <v>1739.27</v>
          </cell>
        </row>
        <row r="20">
          <cell r="B20">
            <v>7103.8</v>
          </cell>
          <cell r="C20">
            <v>7103.8</v>
          </cell>
          <cell r="D20">
            <v>7103.8</v>
          </cell>
        </row>
        <row r="21">
          <cell r="B21">
            <v>1739.27</v>
          </cell>
          <cell r="C21">
            <v>1739.27</v>
          </cell>
          <cell r="D21">
            <v>1739.27</v>
          </cell>
        </row>
        <row r="23">
          <cell r="B23">
            <v>10655.7</v>
          </cell>
          <cell r="C23">
            <v>10655.7</v>
          </cell>
          <cell r="D23">
            <v>10655.7</v>
          </cell>
        </row>
        <row r="24">
          <cell r="B24">
            <v>2608.9049999999997</v>
          </cell>
          <cell r="C24">
            <v>2608.9049999999997</v>
          </cell>
          <cell r="D24">
            <v>2608.9049999999997</v>
          </cell>
        </row>
        <row r="26">
          <cell r="B26">
            <v>11366.080000000002</v>
          </cell>
          <cell r="C26">
            <v>11366.080000000002</v>
          </cell>
          <cell r="D26">
            <v>11366.080000000002</v>
          </cell>
        </row>
        <row r="27">
          <cell r="B27">
            <v>2782.8320000000003</v>
          </cell>
          <cell r="C27">
            <v>2782.8320000000003</v>
          </cell>
          <cell r="D27">
            <v>2782.8320000000003</v>
          </cell>
        </row>
        <row r="29">
          <cell r="B29">
            <v>10655.7</v>
          </cell>
          <cell r="C29">
            <v>10655.7</v>
          </cell>
          <cell r="D29">
            <v>10655.7</v>
          </cell>
        </row>
        <row r="30">
          <cell r="B30">
            <v>2608.9049999999997</v>
          </cell>
          <cell r="C30">
            <v>2608.9049999999997</v>
          </cell>
          <cell r="D30">
            <v>2608.9049999999997</v>
          </cell>
        </row>
        <row r="32">
          <cell r="B32">
            <v>7103.8</v>
          </cell>
          <cell r="C32">
            <v>7103.8</v>
          </cell>
          <cell r="D32">
            <v>7103.8</v>
          </cell>
        </row>
        <row r="33">
          <cell r="B33">
            <v>1739.27</v>
          </cell>
          <cell r="C33">
            <v>1739.27</v>
          </cell>
          <cell r="D33">
            <v>1739.27</v>
          </cell>
        </row>
        <row r="35">
          <cell r="B35">
            <v>9234.94</v>
          </cell>
          <cell r="C35">
            <v>9234.94</v>
          </cell>
          <cell r="D35">
            <v>9234.94</v>
          </cell>
        </row>
        <row r="36">
          <cell r="B36">
            <v>2261.0509999999999</v>
          </cell>
          <cell r="C36">
            <v>2261.0509999999999</v>
          </cell>
          <cell r="D36">
            <v>2261.0509999999999</v>
          </cell>
        </row>
      </sheetData>
      <sheetData sheetId="1">
        <row r="8">
          <cell r="B8">
            <v>3669.28</v>
          </cell>
          <cell r="C8">
            <v>3669.28</v>
          </cell>
          <cell r="D8">
            <v>3669.28</v>
          </cell>
        </row>
        <row r="9">
          <cell r="B9">
            <v>298.13100000000009</v>
          </cell>
          <cell r="C9">
            <v>298.13100000000009</v>
          </cell>
          <cell r="D9">
            <v>298.13100000000009</v>
          </cell>
        </row>
        <row r="10">
          <cell r="B10">
            <v>993.7700000000001</v>
          </cell>
          <cell r="C10">
            <v>993.7700000000001</v>
          </cell>
          <cell r="D10">
            <v>993.7700000000001</v>
          </cell>
        </row>
        <row r="12">
          <cell r="B12">
            <v>3669.28</v>
          </cell>
          <cell r="C12">
            <v>3669.28</v>
          </cell>
          <cell r="D12">
            <v>3669.28</v>
          </cell>
        </row>
        <row r="13">
          <cell r="B13">
            <v>596.26200000000006</v>
          </cell>
          <cell r="C13">
            <v>596.26200000000006</v>
          </cell>
          <cell r="D13">
            <v>596.26200000000006</v>
          </cell>
        </row>
        <row r="14">
          <cell r="B14">
            <v>993.7700000000001</v>
          </cell>
          <cell r="C14">
            <v>993.7700000000001</v>
          </cell>
          <cell r="D14">
            <v>993.7700000000001</v>
          </cell>
        </row>
        <row r="16">
          <cell r="B16">
            <v>3669.28</v>
          </cell>
          <cell r="C16">
            <v>3669.28</v>
          </cell>
          <cell r="D16">
            <v>3669.28</v>
          </cell>
        </row>
        <row r="17">
          <cell r="B17">
            <v>844.70450000000005</v>
          </cell>
          <cell r="C17">
            <v>844.70450000000005</v>
          </cell>
          <cell r="D17">
            <v>844.70450000000005</v>
          </cell>
        </row>
        <row r="18">
          <cell r="B18">
            <v>993.7700000000001</v>
          </cell>
          <cell r="C18">
            <v>993.7700000000001</v>
          </cell>
          <cell r="D18">
            <v>993.7700000000001</v>
          </cell>
        </row>
        <row r="20">
          <cell r="B20">
            <v>3669.28</v>
          </cell>
          <cell r="C20">
            <v>3669.28</v>
          </cell>
          <cell r="D20">
            <v>3669.28</v>
          </cell>
        </row>
        <row r="21">
          <cell r="B21">
            <v>993.7700000000001</v>
          </cell>
          <cell r="C21">
            <v>993.7700000000001</v>
          </cell>
          <cell r="D21">
            <v>993.7700000000001</v>
          </cell>
        </row>
        <row r="23">
          <cell r="B23">
            <v>5503.92</v>
          </cell>
          <cell r="C23">
            <v>5503.92</v>
          </cell>
          <cell r="D23">
            <v>5503.92</v>
          </cell>
        </row>
        <row r="24">
          <cell r="B24">
            <v>1490.6550000000002</v>
          </cell>
          <cell r="C24">
            <v>1490.6550000000002</v>
          </cell>
          <cell r="D24">
            <v>1490.6550000000002</v>
          </cell>
        </row>
        <row r="26">
          <cell r="B26">
            <v>5870.8480000000009</v>
          </cell>
          <cell r="C26">
            <v>5870.8480000000009</v>
          </cell>
          <cell r="D26">
            <v>5870.8480000000009</v>
          </cell>
        </row>
        <row r="27">
          <cell r="B27">
            <v>1590.0320000000002</v>
          </cell>
          <cell r="C27">
            <v>1590.0320000000002</v>
          </cell>
          <cell r="D27">
            <v>1590.0320000000002</v>
          </cell>
        </row>
        <row r="29">
          <cell r="B29">
            <v>5503.92</v>
          </cell>
          <cell r="C29">
            <v>5503.92</v>
          </cell>
          <cell r="D29">
            <v>5503.92</v>
          </cell>
        </row>
        <row r="30">
          <cell r="B30">
            <v>1490.6550000000002</v>
          </cell>
          <cell r="C30">
            <v>1490.6550000000002</v>
          </cell>
          <cell r="D30">
            <v>1490.6550000000002</v>
          </cell>
        </row>
        <row r="32">
          <cell r="B32">
            <v>3669.28</v>
          </cell>
          <cell r="C32">
            <v>3669.28</v>
          </cell>
          <cell r="D32">
            <v>3669.28</v>
          </cell>
        </row>
        <row r="33">
          <cell r="B33">
            <v>993.7700000000001</v>
          </cell>
          <cell r="C33">
            <v>993.7700000000001</v>
          </cell>
          <cell r="D33">
            <v>993.7700000000001</v>
          </cell>
        </row>
        <row r="35">
          <cell r="B35">
            <v>4770.0640000000003</v>
          </cell>
          <cell r="C35">
            <v>4770.0640000000003</v>
          </cell>
          <cell r="D35">
            <v>4770.0640000000003</v>
          </cell>
        </row>
        <row r="36">
          <cell r="B36">
            <v>1291.9010000000001</v>
          </cell>
          <cell r="C36">
            <v>1291.9010000000001</v>
          </cell>
          <cell r="D36">
            <v>1291.9010000000001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1446.6339999999996</v>
          </cell>
          <cell r="C9">
            <v>1446.6339999999996</v>
          </cell>
          <cell r="D9">
            <v>1446.6339999999996</v>
          </cell>
        </row>
        <row r="10">
          <cell r="B10">
            <v>2066.6199999999994</v>
          </cell>
          <cell r="C10">
            <v>2066.6199999999994</v>
          </cell>
          <cell r="D10">
            <v>2066.6199999999994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1756.6269999999995</v>
          </cell>
          <cell r="C13">
            <v>1756.6269999999995</v>
          </cell>
          <cell r="D13">
            <v>1756.6269999999995</v>
          </cell>
        </row>
        <row r="14">
          <cell r="B14">
            <v>2066.6199999999994</v>
          </cell>
          <cell r="C14">
            <v>2066.6199999999994</v>
          </cell>
          <cell r="D14">
            <v>2066.6199999999994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1963.2889999999993</v>
          </cell>
          <cell r="C17">
            <v>1963.2889999999993</v>
          </cell>
          <cell r="D17">
            <v>1963.2889999999993</v>
          </cell>
        </row>
        <row r="18">
          <cell r="B18">
            <v>2066.6199999999994</v>
          </cell>
          <cell r="C18">
            <v>2066.6199999999994</v>
          </cell>
          <cell r="D18">
            <v>2066.6199999999994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2066.6199999999994</v>
          </cell>
          <cell r="C21">
            <v>2066.6199999999994</v>
          </cell>
          <cell r="D21">
            <v>2066.6199999999994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3099.9299999999994</v>
          </cell>
          <cell r="C24">
            <v>3099.9299999999994</v>
          </cell>
          <cell r="D24">
            <v>3099.9299999999994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3306.5919999999992</v>
          </cell>
          <cell r="C27">
            <v>3306.5919999999992</v>
          </cell>
          <cell r="D27">
            <v>3306.5919999999992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3099.9299999999994</v>
          </cell>
          <cell r="C30">
            <v>3099.9299999999994</v>
          </cell>
          <cell r="D30">
            <v>3099.9299999999994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2066.6199999999994</v>
          </cell>
          <cell r="C33">
            <v>2066.6199999999994</v>
          </cell>
          <cell r="D33">
            <v>2066.6199999999994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2686.6059999999993</v>
          </cell>
          <cell r="C36">
            <v>2686.6059999999993</v>
          </cell>
          <cell r="D36">
            <v>2686.6059999999993</v>
          </cell>
        </row>
      </sheetData>
      <sheetData sheetId="1">
        <row r="8">
          <cell r="B8">
            <v>3532.8</v>
          </cell>
          <cell r="C8">
            <v>3532.8</v>
          </cell>
          <cell r="D8">
            <v>3532.8</v>
          </cell>
        </row>
        <row r="9">
          <cell r="B9">
            <v>504.95199999999988</v>
          </cell>
          <cell r="C9">
            <v>504.95199999999988</v>
          </cell>
          <cell r="D9">
            <v>504.95199999999988</v>
          </cell>
        </row>
        <row r="10">
          <cell r="B10">
            <v>721.3599999999999</v>
          </cell>
          <cell r="C10">
            <v>721.3599999999999</v>
          </cell>
          <cell r="D10">
            <v>721.3599999999999</v>
          </cell>
        </row>
        <row r="12">
          <cell r="B12">
            <v>3532.8</v>
          </cell>
          <cell r="C12">
            <v>3532.8</v>
          </cell>
          <cell r="D12">
            <v>3532.8</v>
          </cell>
        </row>
        <row r="13">
          <cell r="B13">
            <v>613.15599999999995</v>
          </cell>
          <cell r="C13">
            <v>613.15599999999995</v>
          </cell>
          <cell r="D13">
            <v>613.15599999999995</v>
          </cell>
        </row>
        <row r="14">
          <cell r="B14">
            <v>721.3599999999999</v>
          </cell>
          <cell r="C14">
            <v>721.3599999999999</v>
          </cell>
          <cell r="D14">
            <v>721.3599999999999</v>
          </cell>
        </row>
        <row r="16">
          <cell r="B16">
            <v>3532.8</v>
          </cell>
          <cell r="C16">
            <v>3532.8</v>
          </cell>
          <cell r="D16">
            <v>3532.8</v>
          </cell>
        </row>
        <row r="17">
          <cell r="B17">
            <v>685.29199999999992</v>
          </cell>
          <cell r="C17">
            <v>685.29199999999992</v>
          </cell>
          <cell r="D17">
            <v>685.29199999999992</v>
          </cell>
        </row>
        <row r="18">
          <cell r="B18">
            <v>721.3599999999999</v>
          </cell>
          <cell r="C18">
            <v>721.3599999999999</v>
          </cell>
          <cell r="D18">
            <v>721.3599999999999</v>
          </cell>
        </row>
        <row r="20">
          <cell r="B20">
            <v>3532.8</v>
          </cell>
          <cell r="C20">
            <v>3532.8</v>
          </cell>
          <cell r="D20">
            <v>3532.8</v>
          </cell>
        </row>
        <row r="21">
          <cell r="B21">
            <v>721.3599999999999</v>
          </cell>
          <cell r="C21">
            <v>721.3599999999999</v>
          </cell>
          <cell r="D21">
            <v>721.3599999999999</v>
          </cell>
        </row>
        <row r="23">
          <cell r="B23">
            <v>5299.2000000000007</v>
          </cell>
          <cell r="C23">
            <v>5299.2000000000007</v>
          </cell>
          <cell r="D23">
            <v>5299.2000000000007</v>
          </cell>
        </row>
        <row r="24">
          <cell r="B24">
            <v>1082.04</v>
          </cell>
          <cell r="C24">
            <v>1082.04</v>
          </cell>
          <cell r="D24">
            <v>1082.04</v>
          </cell>
        </row>
        <row r="26">
          <cell r="B26">
            <v>5652.4800000000005</v>
          </cell>
          <cell r="C26">
            <v>5652.4800000000005</v>
          </cell>
          <cell r="D26">
            <v>5652.4800000000005</v>
          </cell>
        </row>
        <row r="27">
          <cell r="B27">
            <v>1154.1759999999999</v>
          </cell>
          <cell r="C27">
            <v>1154.1759999999999</v>
          </cell>
          <cell r="D27">
            <v>1154.1759999999999</v>
          </cell>
        </row>
        <row r="29">
          <cell r="B29">
            <v>5299.2000000000007</v>
          </cell>
          <cell r="C29">
            <v>5299.2000000000007</v>
          </cell>
          <cell r="D29">
            <v>5299.2000000000007</v>
          </cell>
        </row>
        <row r="30">
          <cell r="B30">
            <v>1082.04</v>
          </cell>
          <cell r="C30">
            <v>1082.04</v>
          </cell>
          <cell r="D30">
            <v>1082.04</v>
          </cell>
        </row>
        <row r="32">
          <cell r="B32">
            <v>3532.8</v>
          </cell>
          <cell r="C32">
            <v>3532.8</v>
          </cell>
          <cell r="D32">
            <v>3532.8</v>
          </cell>
        </row>
        <row r="33">
          <cell r="B33">
            <v>721.3599999999999</v>
          </cell>
          <cell r="C33">
            <v>721.3599999999999</v>
          </cell>
          <cell r="D33">
            <v>721.3599999999999</v>
          </cell>
        </row>
        <row r="35">
          <cell r="B35">
            <v>4592.6400000000003</v>
          </cell>
          <cell r="C35">
            <v>4592.6400000000003</v>
          </cell>
          <cell r="D35">
            <v>4592.6400000000003</v>
          </cell>
        </row>
        <row r="36">
          <cell r="B36">
            <v>937.76799999999992</v>
          </cell>
          <cell r="C36">
            <v>937.76799999999992</v>
          </cell>
          <cell r="D36">
            <v>937.76799999999992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6025.88</v>
          </cell>
          <cell r="C8">
            <v>6025.88</v>
          </cell>
          <cell r="D8">
            <v>6025.88</v>
          </cell>
        </row>
        <row r="9">
          <cell r="B9">
            <v>647.904</v>
          </cell>
          <cell r="C9">
            <v>647.904</v>
          </cell>
          <cell r="D9">
            <v>647.904</v>
          </cell>
        </row>
        <row r="10">
          <cell r="B10">
            <v>2159.6799999999998</v>
          </cell>
          <cell r="C10">
            <v>2159.6799999999998</v>
          </cell>
          <cell r="D10">
            <v>2159.6799999999998</v>
          </cell>
        </row>
        <row r="12">
          <cell r="B12">
            <v>6025.88</v>
          </cell>
          <cell r="C12">
            <v>6025.88</v>
          </cell>
          <cell r="D12">
            <v>6025.88</v>
          </cell>
        </row>
        <row r="13">
          <cell r="B13">
            <v>1295.8079999999998</v>
          </cell>
          <cell r="C13">
            <v>1295.8079999999998</v>
          </cell>
          <cell r="D13">
            <v>1295.8079999999998</v>
          </cell>
        </row>
        <row r="14">
          <cell r="B14">
            <v>2159.6799999999998</v>
          </cell>
          <cell r="C14">
            <v>2159.6799999999998</v>
          </cell>
          <cell r="D14">
            <v>2159.6799999999998</v>
          </cell>
        </row>
        <row r="16">
          <cell r="B16">
            <v>6025.88</v>
          </cell>
          <cell r="C16">
            <v>6025.88</v>
          </cell>
          <cell r="D16">
            <v>6025.88</v>
          </cell>
        </row>
        <row r="17">
          <cell r="B17">
            <v>1835.7279999999998</v>
          </cell>
          <cell r="C17">
            <v>1835.7279999999998</v>
          </cell>
          <cell r="D17">
            <v>1835.7279999999998</v>
          </cell>
        </row>
        <row r="18">
          <cell r="B18">
            <v>2159.6799999999998</v>
          </cell>
          <cell r="C18">
            <v>2159.6799999999998</v>
          </cell>
          <cell r="D18">
            <v>2159.6799999999998</v>
          </cell>
        </row>
        <row r="20">
          <cell r="B20">
            <v>6025.88</v>
          </cell>
          <cell r="C20">
            <v>6025.88</v>
          </cell>
          <cell r="D20">
            <v>6025.88</v>
          </cell>
        </row>
        <row r="21">
          <cell r="B21">
            <v>2159.6799999999998</v>
          </cell>
          <cell r="C21">
            <v>2159.6799999999998</v>
          </cell>
          <cell r="D21">
            <v>2159.6799999999998</v>
          </cell>
        </row>
        <row r="23">
          <cell r="B23">
            <v>9038.82</v>
          </cell>
          <cell r="C23">
            <v>9038.82</v>
          </cell>
          <cell r="D23">
            <v>9038.82</v>
          </cell>
        </row>
        <row r="24">
          <cell r="B24">
            <v>3239.5199999999995</v>
          </cell>
          <cell r="C24">
            <v>3239.5199999999995</v>
          </cell>
          <cell r="D24">
            <v>3239.5199999999995</v>
          </cell>
        </row>
        <row r="26">
          <cell r="B26">
            <v>9641.4080000000013</v>
          </cell>
          <cell r="C26">
            <v>9641.4080000000013</v>
          </cell>
          <cell r="D26">
            <v>9641.4080000000013</v>
          </cell>
        </row>
        <row r="27">
          <cell r="B27">
            <v>3455.4879999999998</v>
          </cell>
          <cell r="C27">
            <v>3455.4879999999998</v>
          </cell>
          <cell r="D27">
            <v>3455.4879999999998</v>
          </cell>
        </row>
        <row r="29">
          <cell r="B29">
            <v>9038.82</v>
          </cell>
          <cell r="C29">
            <v>9038.82</v>
          </cell>
          <cell r="D29">
            <v>9038.82</v>
          </cell>
        </row>
        <row r="30">
          <cell r="B30">
            <v>3239.5199999999995</v>
          </cell>
          <cell r="C30">
            <v>3239.5199999999995</v>
          </cell>
          <cell r="D30">
            <v>3239.5199999999995</v>
          </cell>
        </row>
        <row r="32">
          <cell r="B32">
            <v>6025.88</v>
          </cell>
          <cell r="C32">
            <v>6025.88</v>
          </cell>
          <cell r="D32">
            <v>6025.88</v>
          </cell>
        </row>
        <row r="33">
          <cell r="B33">
            <v>2159.6799999999998</v>
          </cell>
          <cell r="C33">
            <v>2159.6799999999998</v>
          </cell>
          <cell r="D33">
            <v>2159.6799999999998</v>
          </cell>
        </row>
        <row r="35">
          <cell r="B35">
            <v>7833.6440000000002</v>
          </cell>
          <cell r="C35">
            <v>7833.6440000000002</v>
          </cell>
          <cell r="D35">
            <v>7833.6440000000002</v>
          </cell>
        </row>
        <row r="36">
          <cell r="B36">
            <v>2807.5839999999998</v>
          </cell>
          <cell r="C36">
            <v>2807.5839999999998</v>
          </cell>
          <cell r="D36">
            <v>2807.5839999999998</v>
          </cell>
        </row>
      </sheetData>
      <sheetData sheetId="1">
        <row r="8">
          <cell r="B8">
            <v>3283.56</v>
          </cell>
          <cell r="C8">
            <v>3283.56</v>
          </cell>
          <cell r="D8">
            <v>3283.56</v>
          </cell>
        </row>
        <row r="9">
          <cell r="B9">
            <v>306.92100000000005</v>
          </cell>
          <cell r="C9">
            <v>306.92100000000005</v>
          </cell>
          <cell r="D9">
            <v>306.92100000000005</v>
          </cell>
        </row>
        <row r="10">
          <cell r="B10">
            <v>1023.07</v>
          </cell>
          <cell r="C10">
            <v>1023.07</v>
          </cell>
          <cell r="D10">
            <v>1023.07</v>
          </cell>
        </row>
        <row r="12">
          <cell r="B12">
            <v>3283.56</v>
          </cell>
          <cell r="C12">
            <v>3283.56</v>
          </cell>
          <cell r="D12">
            <v>3283.56</v>
          </cell>
        </row>
        <row r="13">
          <cell r="B13">
            <v>613.84199999999998</v>
          </cell>
          <cell r="C13">
            <v>613.84199999999998</v>
          </cell>
          <cell r="D13">
            <v>613.84199999999998</v>
          </cell>
        </row>
        <row r="14">
          <cell r="B14">
            <v>1023.07</v>
          </cell>
          <cell r="C14">
            <v>1023.07</v>
          </cell>
          <cell r="D14">
            <v>1023.07</v>
          </cell>
        </row>
        <row r="16">
          <cell r="B16">
            <v>3283.56</v>
          </cell>
          <cell r="C16">
            <v>3283.56</v>
          </cell>
          <cell r="D16">
            <v>3283.56</v>
          </cell>
        </row>
        <row r="17">
          <cell r="B17">
            <v>869.60950000000003</v>
          </cell>
          <cell r="C17">
            <v>869.60950000000003</v>
          </cell>
          <cell r="D17">
            <v>869.60950000000003</v>
          </cell>
        </row>
        <row r="18">
          <cell r="B18">
            <v>1023.07</v>
          </cell>
          <cell r="C18">
            <v>1023.07</v>
          </cell>
          <cell r="D18">
            <v>1023.07</v>
          </cell>
        </row>
        <row r="20">
          <cell r="B20">
            <v>3283.56</v>
          </cell>
          <cell r="C20">
            <v>3283.56</v>
          </cell>
          <cell r="D20">
            <v>3283.56</v>
          </cell>
        </row>
        <row r="21">
          <cell r="B21">
            <v>1023.07</v>
          </cell>
          <cell r="C21">
            <v>1023.07</v>
          </cell>
          <cell r="D21">
            <v>1023.07</v>
          </cell>
        </row>
        <row r="23">
          <cell r="B23">
            <v>4925.34</v>
          </cell>
          <cell r="C23">
            <v>4925.34</v>
          </cell>
          <cell r="D23">
            <v>4925.34</v>
          </cell>
        </row>
        <row r="24">
          <cell r="B24">
            <v>1534.605</v>
          </cell>
          <cell r="C24">
            <v>1534.605</v>
          </cell>
          <cell r="D24">
            <v>1534.605</v>
          </cell>
        </row>
        <row r="26">
          <cell r="B26">
            <v>5253.6959999999999</v>
          </cell>
          <cell r="C26">
            <v>5253.6959999999999</v>
          </cell>
          <cell r="D26">
            <v>5253.6959999999999</v>
          </cell>
        </row>
        <row r="27">
          <cell r="B27">
            <v>1636.9120000000003</v>
          </cell>
          <cell r="C27">
            <v>1636.9120000000003</v>
          </cell>
          <cell r="D27">
            <v>1636.9120000000003</v>
          </cell>
        </row>
        <row r="29">
          <cell r="B29">
            <v>4925.34</v>
          </cell>
          <cell r="C29">
            <v>4925.34</v>
          </cell>
          <cell r="D29">
            <v>4925.34</v>
          </cell>
        </row>
        <row r="30">
          <cell r="B30">
            <v>1534.605</v>
          </cell>
          <cell r="C30">
            <v>1534.605</v>
          </cell>
          <cell r="D30">
            <v>1534.605</v>
          </cell>
        </row>
        <row r="32">
          <cell r="B32">
            <v>3283.56</v>
          </cell>
          <cell r="C32">
            <v>3283.56</v>
          </cell>
          <cell r="D32">
            <v>3283.56</v>
          </cell>
        </row>
        <row r="33">
          <cell r="B33">
            <v>1023.07</v>
          </cell>
          <cell r="C33">
            <v>1023.07</v>
          </cell>
          <cell r="D33">
            <v>1023.07</v>
          </cell>
        </row>
        <row r="35">
          <cell r="B35">
            <v>4268.6279999999997</v>
          </cell>
          <cell r="C35">
            <v>4268.6279999999997</v>
          </cell>
          <cell r="D35">
            <v>4268.6279999999997</v>
          </cell>
        </row>
        <row r="36">
          <cell r="B36">
            <v>1329.9910000000002</v>
          </cell>
          <cell r="C36">
            <v>1329.9910000000002</v>
          </cell>
          <cell r="D36">
            <v>1329.9910000000002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6176.93</v>
          </cell>
          <cell r="C8">
            <v>6176.93</v>
          </cell>
          <cell r="D8">
            <v>6176.93</v>
          </cell>
        </row>
        <row r="9">
          <cell r="B9">
            <v>1033.3099999999997</v>
          </cell>
          <cell r="C9">
            <v>1033.3099999999997</v>
          </cell>
          <cell r="D9">
            <v>1033.3099999999997</v>
          </cell>
        </row>
        <row r="10">
          <cell r="B10">
            <v>2066.6199999999994</v>
          </cell>
          <cell r="C10">
            <v>2066.6199999999994</v>
          </cell>
          <cell r="D10">
            <v>2066.6199999999994</v>
          </cell>
        </row>
        <row r="12">
          <cell r="B12">
            <v>6176.93</v>
          </cell>
          <cell r="C12">
            <v>6176.93</v>
          </cell>
          <cell r="D12">
            <v>6176.93</v>
          </cell>
        </row>
        <row r="13">
          <cell r="B13">
            <v>1549.9649999999997</v>
          </cell>
          <cell r="C13">
            <v>1549.9649999999997</v>
          </cell>
          <cell r="D13">
            <v>1549.9649999999997</v>
          </cell>
        </row>
        <row r="14">
          <cell r="B14">
            <v>2066.6199999999994</v>
          </cell>
          <cell r="C14">
            <v>2066.6199999999994</v>
          </cell>
          <cell r="D14">
            <v>2066.6199999999994</v>
          </cell>
        </row>
        <row r="16">
          <cell r="B16">
            <v>6176.93</v>
          </cell>
          <cell r="C16">
            <v>6176.93</v>
          </cell>
          <cell r="D16">
            <v>6176.93</v>
          </cell>
        </row>
        <row r="17">
          <cell r="B17">
            <v>1963.2889999999993</v>
          </cell>
          <cell r="C17">
            <v>1963.2889999999993</v>
          </cell>
          <cell r="D17">
            <v>1963.2889999999993</v>
          </cell>
        </row>
        <row r="18">
          <cell r="B18">
            <v>2066.6199999999994</v>
          </cell>
          <cell r="C18">
            <v>2066.6199999999994</v>
          </cell>
          <cell r="D18">
            <v>2066.6199999999994</v>
          </cell>
        </row>
        <row r="20">
          <cell r="B20">
            <v>6176.93</v>
          </cell>
          <cell r="C20">
            <v>6176.93</v>
          </cell>
          <cell r="D20">
            <v>6176.93</v>
          </cell>
        </row>
        <row r="21">
          <cell r="B21">
            <v>2066.6199999999994</v>
          </cell>
          <cell r="C21">
            <v>2066.6199999999994</v>
          </cell>
          <cell r="D21">
            <v>2066.6199999999994</v>
          </cell>
        </row>
        <row r="23">
          <cell r="B23">
            <v>9265.3950000000004</v>
          </cell>
          <cell r="C23">
            <v>9265.3950000000004</v>
          </cell>
          <cell r="D23">
            <v>9265.3950000000004</v>
          </cell>
        </row>
        <row r="24">
          <cell r="B24">
            <v>3099.9299999999994</v>
          </cell>
          <cell r="C24">
            <v>3099.9299999999994</v>
          </cell>
          <cell r="D24">
            <v>3099.9299999999994</v>
          </cell>
        </row>
        <row r="26">
          <cell r="B26">
            <v>9883.0880000000016</v>
          </cell>
          <cell r="C26">
            <v>9883.0880000000016</v>
          </cell>
          <cell r="D26">
            <v>9883.0880000000016</v>
          </cell>
        </row>
        <row r="27">
          <cell r="B27">
            <v>3306.5919999999992</v>
          </cell>
          <cell r="C27">
            <v>3306.5919999999992</v>
          </cell>
          <cell r="D27">
            <v>3306.5919999999992</v>
          </cell>
        </row>
        <row r="29">
          <cell r="B29">
            <v>9265.3950000000004</v>
          </cell>
          <cell r="C29">
            <v>9265.3950000000004</v>
          </cell>
          <cell r="D29">
            <v>9265.3950000000004</v>
          </cell>
        </row>
        <row r="30">
          <cell r="B30">
            <v>3099.9299999999994</v>
          </cell>
          <cell r="C30">
            <v>3099.9299999999994</v>
          </cell>
          <cell r="D30">
            <v>3099.9299999999994</v>
          </cell>
        </row>
        <row r="32">
          <cell r="B32">
            <v>6176.93</v>
          </cell>
          <cell r="C32">
            <v>6176.93</v>
          </cell>
          <cell r="D32">
            <v>6176.93</v>
          </cell>
        </row>
        <row r="33">
          <cell r="B33">
            <v>2066.6199999999994</v>
          </cell>
          <cell r="C33">
            <v>2066.6199999999994</v>
          </cell>
          <cell r="D33">
            <v>2066.6199999999994</v>
          </cell>
        </row>
        <row r="35">
          <cell r="B35">
            <v>8030.0090000000009</v>
          </cell>
          <cell r="C35">
            <v>8030.0090000000009</v>
          </cell>
          <cell r="D35">
            <v>8030.0090000000009</v>
          </cell>
        </row>
        <row r="36">
          <cell r="B36">
            <v>2686.6059999999993</v>
          </cell>
          <cell r="C36">
            <v>2686.6059999999993</v>
          </cell>
          <cell r="D36">
            <v>2686.6059999999993</v>
          </cell>
        </row>
      </sheetData>
      <sheetData sheetId="1">
        <row r="8">
          <cell r="B8">
            <v>3531.25</v>
          </cell>
          <cell r="C8">
            <v>3531.25</v>
          </cell>
          <cell r="D8">
            <v>3531.25</v>
          </cell>
        </row>
        <row r="9">
          <cell r="B9">
            <v>589.26</v>
          </cell>
          <cell r="C9">
            <v>589.26</v>
          </cell>
          <cell r="D9">
            <v>589.26</v>
          </cell>
        </row>
        <row r="10">
          <cell r="B10">
            <v>1178.52</v>
          </cell>
          <cell r="C10">
            <v>1178.52</v>
          </cell>
          <cell r="D10">
            <v>1178.52</v>
          </cell>
        </row>
        <row r="12">
          <cell r="B12">
            <v>3531.25</v>
          </cell>
          <cell r="C12">
            <v>3531.25</v>
          </cell>
          <cell r="D12">
            <v>3531.25</v>
          </cell>
        </row>
        <row r="13">
          <cell r="B13">
            <v>883.89</v>
          </cell>
          <cell r="C13">
            <v>883.89</v>
          </cell>
          <cell r="D13">
            <v>883.89</v>
          </cell>
        </row>
        <row r="14">
          <cell r="B14">
            <v>1178.52</v>
          </cell>
          <cell r="C14">
            <v>1178.52</v>
          </cell>
          <cell r="D14">
            <v>1178.52</v>
          </cell>
        </row>
        <row r="16">
          <cell r="B16">
            <v>3531.25</v>
          </cell>
          <cell r="C16">
            <v>3531.25</v>
          </cell>
          <cell r="D16">
            <v>3531.25</v>
          </cell>
        </row>
        <row r="17">
          <cell r="B17">
            <v>1119.5939999999998</v>
          </cell>
          <cell r="C17">
            <v>1119.5939999999998</v>
          </cell>
          <cell r="D17">
            <v>1119.5939999999998</v>
          </cell>
        </row>
        <row r="18">
          <cell r="B18">
            <v>1178.52</v>
          </cell>
          <cell r="C18">
            <v>1178.52</v>
          </cell>
          <cell r="D18">
            <v>1178.52</v>
          </cell>
        </row>
        <row r="20">
          <cell r="B20">
            <v>3531.25</v>
          </cell>
          <cell r="C20">
            <v>3531.25</v>
          </cell>
          <cell r="D20">
            <v>3531.25</v>
          </cell>
        </row>
        <row r="21">
          <cell r="B21">
            <v>1178.52</v>
          </cell>
          <cell r="C21">
            <v>1178.52</v>
          </cell>
          <cell r="D21">
            <v>1178.52</v>
          </cell>
        </row>
        <row r="23">
          <cell r="B23">
            <v>5296.875</v>
          </cell>
          <cell r="C23">
            <v>5296.875</v>
          </cell>
          <cell r="D23">
            <v>5296.875</v>
          </cell>
        </row>
        <row r="24">
          <cell r="B24">
            <v>1767.78</v>
          </cell>
          <cell r="C24">
            <v>1767.78</v>
          </cell>
          <cell r="D24">
            <v>1767.78</v>
          </cell>
        </row>
        <row r="26">
          <cell r="B26">
            <v>5650</v>
          </cell>
          <cell r="C26">
            <v>5650</v>
          </cell>
          <cell r="D26">
            <v>5650</v>
          </cell>
        </row>
        <row r="27">
          <cell r="B27">
            <v>1885.6320000000001</v>
          </cell>
          <cell r="C27">
            <v>1885.6320000000001</v>
          </cell>
          <cell r="D27">
            <v>1885.6320000000001</v>
          </cell>
        </row>
        <row r="29">
          <cell r="B29">
            <v>5296.875</v>
          </cell>
          <cell r="C29">
            <v>5296.875</v>
          </cell>
          <cell r="D29">
            <v>5296.875</v>
          </cell>
        </row>
        <row r="30">
          <cell r="B30">
            <v>1767.78</v>
          </cell>
          <cell r="C30">
            <v>1767.78</v>
          </cell>
          <cell r="D30">
            <v>1767.78</v>
          </cell>
        </row>
        <row r="32">
          <cell r="B32">
            <v>3531.25</v>
          </cell>
          <cell r="C32">
            <v>3531.25</v>
          </cell>
          <cell r="D32">
            <v>3531.25</v>
          </cell>
        </row>
        <row r="33">
          <cell r="B33">
            <v>1178.52</v>
          </cell>
          <cell r="C33">
            <v>1178.52</v>
          </cell>
          <cell r="D33">
            <v>1178.52</v>
          </cell>
        </row>
        <row r="35">
          <cell r="B35">
            <v>4590.625</v>
          </cell>
          <cell r="C35">
            <v>4590.625</v>
          </cell>
          <cell r="D35">
            <v>4590.625</v>
          </cell>
        </row>
        <row r="36">
          <cell r="B36">
            <v>1532.076</v>
          </cell>
          <cell r="C36">
            <v>1532.076</v>
          </cell>
          <cell r="D36">
            <v>1532.076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6176.17</v>
          </cell>
          <cell r="C8">
            <v>6176.17</v>
          </cell>
          <cell r="D8">
            <v>6176.17</v>
          </cell>
        </row>
        <row r="9">
          <cell r="B9">
            <v>795.755</v>
          </cell>
          <cell r="C9">
            <v>795.755</v>
          </cell>
          <cell r="D9">
            <v>795.755</v>
          </cell>
        </row>
        <row r="10">
          <cell r="B10">
            <v>1591.51</v>
          </cell>
          <cell r="C10">
            <v>1591.51</v>
          </cell>
          <cell r="D10">
            <v>1591.51</v>
          </cell>
        </row>
        <row r="12">
          <cell r="B12">
            <v>6176.17</v>
          </cell>
          <cell r="C12">
            <v>6176.17</v>
          </cell>
          <cell r="D12">
            <v>6176.17</v>
          </cell>
        </row>
        <row r="13">
          <cell r="B13">
            <v>1193.6324999999999</v>
          </cell>
          <cell r="C13">
            <v>1193.6324999999999</v>
          </cell>
          <cell r="D13">
            <v>1193.6324999999999</v>
          </cell>
        </row>
        <row r="14">
          <cell r="B14">
            <v>1591.51</v>
          </cell>
          <cell r="C14">
            <v>1591.51</v>
          </cell>
          <cell r="D14">
            <v>1591.51</v>
          </cell>
        </row>
        <row r="16">
          <cell r="B16">
            <v>6176.17</v>
          </cell>
          <cell r="C16">
            <v>6176.17</v>
          </cell>
          <cell r="D16">
            <v>6176.17</v>
          </cell>
        </row>
        <row r="17">
          <cell r="B17">
            <v>1543.7646999999999</v>
          </cell>
          <cell r="C17">
            <v>1543.7646999999999</v>
          </cell>
          <cell r="D17">
            <v>1543.7646999999999</v>
          </cell>
        </row>
        <row r="18">
          <cell r="B18">
            <v>1591.51</v>
          </cell>
          <cell r="C18">
            <v>1591.51</v>
          </cell>
          <cell r="D18">
            <v>1591.51</v>
          </cell>
        </row>
        <row r="20">
          <cell r="B20">
            <v>6176.17</v>
          </cell>
          <cell r="C20">
            <v>6176.17</v>
          </cell>
          <cell r="D20">
            <v>6176.17</v>
          </cell>
        </row>
        <row r="21">
          <cell r="B21">
            <v>1591.51</v>
          </cell>
          <cell r="C21">
            <v>1591.51</v>
          </cell>
          <cell r="D21">
            <v>1591.51</v>
          </cell>
        </row>
        <row r="23">
          <cell r="B23">
            <v>9264.255000000001</v>
          </cell>
          <cell r="C23">
            <v>9264.255000000001</v>
          </cell>
          <cell r="D23">
            <v>9264.255000000001</v>
          </cell>
        </row>
        <row r="24">
          <cell r="B24">
            <v>2387.2649999999999</v>
          </cell>
          <cell r="C24">
            <v>2387.2649999999999</v>
          </cell>
          <cell r="D24">
            <v>2387.2649999999999</v>
          </cell>
        </row>
        <row r="26">
          <cell r="B26">
            <v>9881.8720000000012</v>
          </cell>
          <cell r="C26">
            <v>9881.8720000000012</v>
          </cell>
          <cell r="D26">
            <v>9881.8720000000012</v>
          </cell>
        </row>
        <row r="27">
          <cell r="B27">
            <v>2546.4160000000002</v>
          </cell>
          <cell r="C27">
            <v>2546.4160000000002</v>
          </cell>
          <cell r="D27">
            <v>2546.4160000000002</v>
          </cell>
        </row>
        <row r="29">
          <cell r="B29">
            <v>9264.255000000001</v>
          </cell>
          <cell r="C29">
            <v>9264.255000000001</v>
          </cell>
          <cell r="D29">
            <v>9264.255000000001</v>
          </cell>
        </row>
        <row r="30">
          <cell r="B30">
            <v>2387.2649999999999</v>
          </cell>
          <cell r="C30">
            <v>2387.2649999999999</v>
          </cell>
          <cell r="D30">
            <v>2387.2649999999999</v>
          </cell>
        </row>
        <row r="32">
          <cell r="B32">
            <v>6176.17</v>
          </cell>
          <cell r="C32">
            <v>6176.17</v>
          </cell>
          <cell r="D32">
            <v>6176.17</v>
          </cell>
        </row>
        <row r="33">
          <cell r="B33">
            <v>1591.51</v>
          </cell>
          <cell r="C33">
            <v>1591.51</v>
          </cell>
          <cell r="D33">
            <v>1591.51</v>
          </cell>
        </row>
        <row r="35">
          <cell r="B35">
            <v>8029.0210000000006</v>
          </cell>
          <cell r="C35">
            <v>8029.0210000000006</v>
          </cell>
          <cell r="D35">
            <v>8029.0210000000006</v>
          </cell>
        </row>
        <row r="36">
          <cell r="B36">
            <v>2068.9630000000002</v>
          </cell>
          <cell r="C36">
            <v>2068.9630000000002</v>
          </cell>
          <cell r="D36">
            <v>2068.9630000000002</v>
          </cell>
        </row>
      </sheetData>
      <sheetData sheetId="1">
        <row r="8">
          <cell r="B8">
            <v>3533.33</v>
          </cell>
          <cell r="C8">
            <v>3533.33</v>
          </cell>
          <cell r="D8">
            <v>3533.33</v>
          </cell>
        </row>
        <row r="9">
          <cell r="B9">
            <v>622.66500000000008</v>
          </cell>
          <cell r="C9">
            <v>622.66500000000008</v>
          </cell>
          <cell r="D9">
            <v>622.66500000000008</v>
          </cell>
        </row>
        <row r="10">
          <cell r="B10">
            <v>1245.3300000000002</v>
          </cell>
          <cell r="C10">
            <v>1245.3300000000002</v>
          </cell>
          <cell r="D10">
            <v>1245.3300000000002</v>
          </cell>
        </row>
        <row r="12">
          <cell r="B12">
            <v>3533.33</v>
          </cell>
          <cell r="C12">
            <v>3533.33</v>
          </cell>
          <cell r="D12">
            <v>3533.33</v>
          </cell>
        </row>
        <row r="13">
          <cell r="B13">
            <v>933.99750000000017</v>
          </cell>
          <cell r="C13">
            <v>933.99750000000017</v>
          </cell>
          <cell r="D13">
            <v>933.99750000000017</v>
          </cell>
        </row>
        <row r="14">
          <cell r="B14">
            <v>1245.3300000000002</v>
          </cell>
          <cell r="C14">
            <v>1245.3300000000002</v>
          </cell>
          <cell r="D14">
            <v>1245.3300000000002</v>
          </cell>
        </row>
        <row r="16">
          <cell r="B16">
            <v>3533.33</v>
          </cell>
          <cell r="C16">
            <v>3533.33</v>
          </cell>
          <cell r="D16">
            <v>3533.33</v>
          </cell>
        </row>
        <row r="17">
          <cell r="B17">
            <v>1207.9701000000002</v>
          </cell>
          <cell r="C17">
            <v>1207.9701000000002</v>
          </cell>
          <cell r="D17">
            <v>1207.9701000000002</v>
          </cell>
        </row>
        <row r="18">
          <cell r="B18">
            <v>1245.3300000000002</v>
          </cell>
          <cell r="C18">
            <v>1245.3300000000002</v>
          </cell>
          <cell r="D18">
            <v>1245.3300000000002</v>
          </cell>
        </row>
        <row r="20">
          <cell r="B20">
            <v>3533.33</v>
          </cell>
          <cell r="C20">
            <v>3533.33</v>
          </cell>
          <cell r="D20">
            <v>3533.33</v>
          </cell>
        </row>
        <row r="21">
          <cell r="B21">
            <v>1245.3300000000002</v>
          </cell>
          <cell r="C21">
            <v>1245.3300000000002</v>
          </cell>
          <cell r="D21">
            <v>1245.3300000000002</v>
          </cell>
        </row>
        <row r="23">
          <cell r="B23">
            <v>5299.9949999999999</v>
          </cell>
          <cell r="C23">
            <v>5299.9949999999999</v>
          </cell>
          <cell r="D23">
            <v>5299.9949999999999</v>
          </cell>
        </row>
        <row r="24">
          <cell r="B24">
            <v>1867.9950000000003</v>
          </cell>
          <cell r="C24">
            <v>1867.9950000000003</v>
          </cell>
          <cell r="D24">
            <v>1867.9950000000003</v>
          </cell>
        </row>
        <row r="26">
          <cell r="B26">
            <v>5653.3280000000004</v>
          </cell>
          <cell r="C26">
            <v>5653.3280000000004</v>
          </cell>
          <cell r="D26">
            <v>5653.3280000000004</v>
          </cell>
        </row>
        <row r="27">
          <cell r="B27">
            <v>1992.5280000000002</v>
          </cell>
          <cell r="C27">
            <v>1992.5280000000002</v>
          </cell>
          <cell r="D27">
            <v>1992.5280000000002</v>
          </cell>
        </row>
        <row r="29">
          <cell r="B29">
            <v>5299.9949999999999</v>
          </cell>
          <cell r="C29">
            <v>5299.9949999999999</v>
          </cell>
          <cell r="D29">
            <v>5299.9949999999999</v>
          </cell>
        </row>
        <row r="30">
          <cell r="B30">
            <v>1867.9950000000003</v>
          </cell>
          <cell r="C30">
            <v>1867.9950000000003</v>
          </cell>
          <cell r="D30">
            <v>1867.9950000000003</v>
          </cell>
        </row>
        <row r="32">
          <cell r="B32">
            <v>3533.33</v>
          </cell>
          <cell r="C32">
            <v>3533.33</v>
          </cell>
          <cell r="D32">
            <v>3533.33</v>
          </cell>
        </row>
        <row r="33">
          <cell r="B33">
            <v>1245.3300000000002</v>
          </cell>
          <cell r="C33">
            <v>1245.3300000000002</v>
          </cell>
          <cell r="D33">
            <v>1245.3300000000002</v>
          </cell>
        </row>
        <row r="35">
          <cell r="B35">
            <v>4593.3289999999997</v>
          </cell>
          <cell r="C35">
            <v>4593.3289999999997</v>
          </cell>
          <cell r="D35">
            <v>4593.3289999999997</v>
          </cell>
        </row>
        <row r="36">
          <cell r="B36">
            <v>1618.9290000000003</v>
          </cell>
          <cell r="C36">
            <v>1618.9290000000003</v>
          </cell>
          <cell r="D36">
            <v>1618.9290000000003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6050.97</v>
          </cell>
          <cell r="C8">
            <v>6050.97</v>
          </cell>
          <cell r="D8">
            <v>6050.97</v>
          </cell>
        </row>
        <row r="9">
          <cell r="B9">
            <v>696.42</v>
          </cell>
          <cell r="C9">
            <v>696.42</v>
          </cell>
          <cell r="D9">
            <v>696.42</v>
          </cell>
        </row>
        <row r="10">
          <cell r="B10">
            <v>1392.84</v>
          </cell>
          <cell r="C10">
            <v>1392.84</v>
          </cell>
          <cell r="D10">
            <v>1392.84</v>
          </cell>
        </row>
        <row r="12">
          <cell r="B12">
            <v>6050.97</v>
          </cell>
          <cell r="C12">
            <v>6050.97</v>
          </cell>
          <cell r="D12">
            <v>6050.97</v>
          </cell>
        </row>
        <row r="13">
          <cell r="B13">
            <v>1177.089084</v>
          </cell>
          <cell r="C13">
            <v>1177.089084</v>
          </cell>
          <cell r="D13">
            <v>1177.089084</v>
          </cell>
        </row>
        <row r="14">
          <cell r="B14">
            <v>1392.84</v>
          </cell>
          <cell r="C14">
            <v>1392.84</v>
          </cell>
          <cell r="D14">
            <v>1392.84</v>
          </cell>
        </row>
        <row r="16">
          <cell r="B16">
            <v>6050.97</v>
          </cell>
          <cell r="C16">
            <v>6050.97</v>
          </cell>
          <cell r="D16">
            <v>6050.97</v>
          </cell>
        </row>
        <row r="17">
          <cell r="B17">
            <v>1322.5015799999999</v>
          </cell>
          <cell r="C17">
            <v>1322.5015799999999</v>
          </cell>
          <cell r="D17">
            <v>1322.5015799999999</v>
          </cell>
        </row>
        <row r="18">
          <cell r="B18">
            <v>1392.84</v>
          </cell>
          <cell r="C18">
            <v>1392.84</v>
          </cell>
          <cell r="D18">
            <v>1392.84</v>
          </cell>
        </row>
        <row r="20">
          <cell r="B20">
            <v>6050.97</v>
          </cell>
          <cell r="C20">
            <v>6050.97</v>
          </cell>
          <cell r="D20">
            <v>6050.97</v>
          </cell>
        </row>
        <row r="21">
          <cell r="B21">
            <v>1392.84</v>
          </cell>
          <cell r="C21">
            <v>1392.84</v>
          </cell>
          <cell r="D21">
            <v>1392.84</v>
          </cell>
        </row>
        <row r="23">
          <cell r="B23">
            <v>9076.4549999999999</v>
          </cell>
          <cell r="C23">
            <v>9076.4549999999999</v>
          </cell>
          <cell r="D23">
            <v>9076.4549999999999</v>
          </cell>
        </row>
        <row r="24">
          <cell r="B24">
            <v>2089.2599999999998</v>
          </cell>
          <cell r="C24">
            <v>2089.2599999999998</v>
          </cell>
          <cell r="D24">
            <v>2089.2599999999998</v>
          </cell>
        </row>
        <row r="26">
          <cell r="B26">
            <v>9681.5520000000015</v>
          </cell>
          <cell r="C26">
            <v>9681.5520000000015</v>
          </cell>
          <cell r="D26">
            <v>9681.5520000000015</v>
          </cell>
        </row>
        <row r="27">
          <cell r="B27">
            <v>2228.5439999999999</v>
          </cell>
          <cell r="C27">
            <v>2228.5439999999999</v>
          </cell>
          <cell r="D27">
            <v>2228.5439999999999</v>
          </cell>
        </row>
        <row r="29">
          <cell r="B29">
            <v>9076.4549999999999</v>
          </cell>
          <cell r="C29">
            <v>9076.4549999999999</v>
          </cell>
          <cell r="D29">
            <v>9076.4549999999999</v>
          </cell>
        </row>
        <row r="30">
          <cell r="B30">
            <v>2089.2599999999998</v>
          </cell>
          <cell r="C30">
            <v>2089.2599999999998</v>
          </cell>
          <cell r="D30">
            <v>2089.2599999999998</v>
          </cell>
        </row>
        <row r="32">
          <cell r="B32">
            <v>6050.97</v>
          </cell>
          <cell r="C32">
            <v>6050.97</v>
          </cell>
          <cell r="D32">
            <v>6050.97</v>
          </cell>
        </row>
        <row r="33">
          <cell r="B33">
            <v>1392.84</v>
          </cell>
          <cell r="C33">
            <v>1392.84</v>
          </cell>
          <cell r="D33">
            <v>1392.84</v>
          </cell>
        </row>
        <row r="35">
          <cell r="B35">
            <v>7866.2610000000004</v>
          </cell>
          <cell r="C35">
            <v>7866.2610000000004</v>
          </cell>
          <cell r="D35">
            <v>7866.2610000000004</v>
          </cell>
        </row>
        <row r="36">
          <cell r="B36">
            <v>1810.692</v>
          </cell>
          <cell r="C36">
            <v>1810.692</v>
          </cell>
          <cell r="D36">
            <v>1810.692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7054.26</v>
          </cell>
          <cell r="C8">
            <v>7054.26</v>
          </cell>
          <cell r="D8">
            <v>7054.26</v>
          </cell>
        </row>
        <row r="9">
          <cell r="B9">
            <v>922.41449999999998</v>
          </cell>
          <cell r="C9">
            <v>922.41449999999998</v>
          </cell>
          <cell r="D9">
            <v>922.41449999999998</v>
          </cell>
        </row>
        <row r="10">
          <cell r="B10">
            <v>1464.1499999999999</v>
          </cell>
          <cell r="C10">
            <v>1464.1499999999999</v>
          </cell>
          <cell r="D10">
            <v>1464.1499999999999</v>
          </cell>
        </row>
        <row r="12">
          <cell r="B12">
            <v>7054.26</v>
          </cell>
          <cell r="C12">
            <v>7054.26</v>
          </cell>
          <cell r="D12">
            <v>7054.26</v>
          </cell>
        </row>
        <row r="13">
          <cell r="B13">
            <v>1112.7539999999999</v>
          </cell>
          <cell r="C13">
            <v>1112.7539999999999</v>
          </cell>
          <cell r="D13">
            <v>1112.7539999999999</v>
          </cell>
        </row>
        <row r="14">
          <cell r="B14">
            <v>1464.1499999999999</v>
          </cell>
          <cell r="C14">
            <v>1464.1499999999999</v>
          </cell>
          <cell r="D14">
            <v>1464.1499999999999</v>
          </cell>
        </row>
        <row r="16">
          <cell r="B16">
            <v>7054.26</v>
          </cell>
          <cell r="C16">
            <v>7054.26</v>
          </cell>
          <cell r="D16">
            <v>7054.26</v>
          </cell>
        </row>
        <row r="17">
          <cell r="B17">
            <v>1259.1689999999999</v>
          </cell>
          <cell r="C17">
            <v>1259.1689999999999</v>
          </cell>
          <cell r="D17">
            <v>1259.1689999999999</v>
          </cell>
        </row>
        <row r="18">
          <cell r="B18">
            <v>1464.1499999999999</v>
          </cell>
          <cell r="C18">
            <v>1464.1499999999999</v>
          </cell>
          <cell r="D18">
            <v>1464.1499999999999</v>
          </cell>
        </row>
        <row r="20">
          <cell r="B20">
            <v>7054.26</v>
          </cell>
          <cell r="C20">
            <v>7054.26</v>
          </cell>
          <cell r="D20">
            <v>7054.26</v>
          </cell>
        </row>
        <row r="21">
          <cell r="B21">
            <v>1464.1499999999999</v>
          </cell>
          <cell r="C21">
            <v>1464.1499999999999</v>
          </cell>
          <cell r="D21">
            <v>1464.1499999999999</v>
          </cell>
        </row>
        <row r="23">
          <cell r="B23">
            <v>10581.39</v>
          </cell>
          <cell r="C23">
            <v>10581.39</v>
          </cell>
          <cell r="D23">
            <v>10581.39</v>
          </cell>
        </row>
        <row r="24">
          <cell r="B24">
            <v>2196.2249999999999</v>
          </cell>
          <cell r="C24">
            <v>2196.2249999999999</v>
          </cell>
          <cell r="D24">
            <v>2196.2249999999999</v>
          </cell>
        </row>
        <row r="26">
          <cell r="B26">
            <v>11286.816000000001</v>
          </cell>
          <cell r="C26">
            <v>11286.816000000001</v>
          </cell>
          <cell r="D26">
            <v>11286.816000000001</v>
          </cell>
        </row>
        <row r="27">
          <cell r="B27">
            <v>2342.64</v>
          </cell>
          <cell r="C27">
            <v>2342.64</v>
          </cell>
          <cell r="D27">
            <v>2342.64</v>
          </cell>
        </row>
        <row r="29">
          <cell r="B29">
            <v>10581.39</v>
          </cell>
          <cell r="C29">
            <v>10581.39</v>
          </cell>
          <cell r="D29">
            <v>10581.39</v>
          </cell>
        </row>
        <row r="30">
          <cell r="B30">
            <v>2196.2249999999999</v>
          </cell>
          <cell r="C30">
            <v>2196.2249999999999</v>
          </cell>
          <cell r="D30">
            <v>2196.2249999999999</v>
          </cell>
        </row>
        <row r="32">
          <cell r="B32">
            <v>7054.26</v>
          </cell>
          <cell r="C32">
            <v>7054.26</v>
          </cell>
          <cell r="D32">
            <v>7054.26</v>
          </cell>
        </row>
        <row r="33">
          <cell r="B33">
            <v>1464.1499999999999</v>
          </cell>
          <cell r="C33">
            <v>1464.1499999999999</v>
          </cell>
          <cell r="D33">
            <v>1464.1499999999999</v>
          </cell>
        </row>
        <row r="35">
          <cell r="B35">
            <v>9170.5380000000005</v>
          </cell>
          <cell r="C35">
            <v>9170.5380000000005</v>
          </cell>
          <cell r="D35">
            <v>9170.5380000000005</v>
          </cell>
        </row>
        <row r="36">
          <cell r="B36">
            <v>1903.395</v>
          </cell>
          <cell r="C36">
            <v>1903.395</v>
          </cell>
          <cell r="D36">
            <v>1903.395</v>
          </cell>
        </row>
      </sheetData>
      <sheetData sheetId="1">
        <row r="8">
          <cell r="B8">
            <v>3573.14</v>
          </cell>
          <cell r="C8">
            <v>3573.14</v>
          </cell>
          <cell r="D8">
            <v>3573.14</v>
          </cell>
        </row>
        <row r="9">
          <cell r="B9">
            <v>536.19929999999999</v>
          </cell>
          <cell r="C9">
            <v>536.19929999999999</v>
          </cell>
          <cell r="D9">
            <v>536.19929999999999</v>
          </cell>
        </row>
        <row r="10">
          <cell r="B10">
            <v>851.11</v>
          </cell>
          <cell r="C10">
            <v>851.11</v>
          </cell>
          <cell r="D10">
            <v>851.11</v>
          </cell>
        </row>
        <row r="12">
          <cell r="B12">
            <v>3573.14</v>
          </cell>
          <cell r="C12">
            <v>3573.14</v>
          </cell>
          <cell r="D12">
            <v>3573.14</v>
          </cell>
        </row>
        <row r="13">
          <cell r="B13">
            <v>646.84360000000004</v>
          </cell>
          <cell r="C13">
            <v>646.84360000000004</v>
          </cell>
          <cell r="D13">
            <v>646.84360000000004</v>
          </cell>
        </row>
        <row r="14">
          <cell r="B14">
            <v>851.11</v>
          </cell>
          <cell r="C14">
            <v>851.11</v>
          </cell>
          <cell r="D14">
            <v>851.11</v>
          </cell>
        </row>
        <row r="16">
          <cell r="B16">
            <v>3573.14</v>
          </cell>
          <cell r="C16">
            <v>3573.14</v>
          </cell>
          <cell r="D16">
            <v>3573.14</v>
          </cell>
        </row>
        <row r="17">
          <cell r="B17">
            <v>731.95460000000003</v>
          </cell>
          <cell r="C17">
            <v>731.95460000000003</v>
          </cell>
          <cell r="D17">
            <v>731.95460000000003</v>
          </cell>
        </row>
        <row r="18">
          <cell r="B18">
            <v>851.11</v>
          </cell>
          <cell r="C18">
            <v>851.11</v>
          </cell>
          <cell r="D18">
            <v>851.11</v>
          </cell>
        </row>
        <row r="20">
          <cell r="B20">
            <v>3573.14</v>
          </cell>
          <cell r="C20">
            <v>3573.14</v>
          </cell>
          <cell r="D20">
            <v>3573.14</v>
          </cell>
        </row>
        <row r="21">
          <cell r="B21">
            <v>851.11</v>
          </cell>
          <cell r="C21">
            <v>851.11</v>
          </cell>
          <cell r="D21">
            <v>851.11</v>
          </cell>
        </row>
        <row r="23">
          <cell r="B23">
            <v>5359.71</v>
          </cell>
          <cell r="C23">
            <v>5359.71</v>
          </cell>
          <cell r="D23">
            <v>5359.71</v>
          </cell>
        </row>
        <row r="24">
          <cell r="B24">
            <v>1276.665</v>
          </cell>
          <cell r="C24">
            <v>1276.665</v>
          </cell>
          <cell r="D24">
            <v>1276.665</v>
          </cell>
        </row>
        <row r="26">
          <cell r="B26">
            <v>5717.0240000000003</v>
          </cell>
          <cell r="C26">
            <v>5717.0240000000003</v>
          </cell>
          <cell r="D26">
            <v>5717.0240000000003</v>
          </cell>
        </row>
        <row r="27">
          <cell r="B27">
            <v>1361.7760000000001</v>
          </cell>
          <cell r="C27">
            <v>1361.7760000000001</v>
          </cell>
          <cell r="D27">
            <v>1361.7760000000001</v>
          </cell>
        </row>
        <row r="29">
          <cell r="B29">
            <v>5359.71</v>
          </cell>
          <cell r="C29">
            <v>5359.71</v>
          </cell>
          <cell r="D29">
            <v>5359.71</v>
          </cell>
        </row>
        <row r="30">
          <cell r="B30">
            <v>1276.665</v>
          </cell>
          <cell r="C30">
            <v>1276.665</v>
          </cell>
          <cell r="D30">
            <v>1276.665</v>
          </cell>
        </row>
        <row r="32">
          <cell r="B32">
            <v>3573.14</v>
          </cell>
          <cell r="C32">
            <v>3573.14</v>
          </cell>
          <cell r="D32">
            <v>3573.14</v>
          </cell>
        </row>
        <row r="33">
          <cell r="B33">
            <v>851.11</v>
          </cell>
          <cell r="C33">
            <v>851.11</v>
          </cell>
          <cell r="D33">
            <v>851.11</v>
          </cell>
        </row>
        <row r="35">
          <cell r="B35">
            <v>4645.0820000000003</v>
          </cell>
          <cell r="C35">
            <v>4645.0820000000003</v>
          </cell>
          <cell r="D35">
            <v>4645.0820000000003</v>
          </cell>
        </row>
        <row r="36">
          <cell r="B36">
            <v>1106.443</v>
          </cell>
          <cell r="C36">
            <v>1106.443</v>
          </cell>
          <cell r="D36">
            <v>1106.443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DUCTO"/>
      <sheetName val="ALCANTARILLADO"/>
    </sheetNames>
    <sheetDataSet>
      <sheetData sheetId="0">
        <row r="8">
          <cell r="B8">
            <v>6332.29</v>
          </cell>
          <cell r="C8">
            <v>6332.29</v>
          </cell>
          <cell r="D8">
            <v>6332.29</v>
          </cell>
        </row>
        <row r="9">
          <cell r="B9">
            <v>1239.6959999999999</v>
          </cell>
          <cell r="C9">
            <v>1239.6959999999999</v>
          </cell>
          <cell r="D9">
            <v>1239.6959999999999</v>
          </cell>
        </row>
        <row r="10">
          <cell r="B10">
            <v>1549.62</v>
          </cell>
          <cell r="C10">
            <v>1549.62</v>
          </cell>
          <cell r="D10">
            <v>1549.62</v>
          </cell>
        </row>
        <row r="12">
          <cell r="B12">
            <v>6332.29</v>
          </cell>
          <cell r="C12">
            <v>6332.29</v>
          </cell>
          <cell r="D12">
            <v>6332.29</v>
          </cell>
        </row>
        <row r="13">
          <cell r="B13">
            <v>1394.6579999999999</v>
          </cell>
          <cell r="C13">
            <v>1394.6579999999999</v>
          </cell>
          <cell r="D13">
            <v>1394.6579999999999</v>
          </cell>
        </row>
        <row r="14">
          <cell r="B14">
            <v>1549.62</v>
          </cell>
          <cell r="C14">
            <v>1549.62</v>
          </cell>
          <cell r="D14">
            <v>1549.62</v>
          </cell>
        </row>
        <row r="16">
          <cell r="B16">
            <v>6332.29</v>
          </cell>
          <cell r="C16">
            <v>6332.29</v>
          </cell>
          <cell r="D16">
            <v>6332.29</v>
          </cell>
        </row>
        <row r="17">
          <cell r="B17">
            <v>1503.1313999999998</v>
          </cell>
          <cell r="C17">
            <v>1503.1313999999998</v>
          </cell>
          <cell r="D17">
            <v>1503.1313999999998</v>
          </cell>
        </row>
        <row r="18">
          <cell r="B18">
            <v>1549.62</v>
          </cell>
          <cell r="C18">
            <v>1549.62</v>
          </cell>
          <cell r="D18">
            <v>1549.62</v>
          </cell>
        </row>
        <row r="20">
          <cell r="B20">
            <v>6332.29</v>
          </cell>
          <cell r="C20">
            <v>6332.29</v>
          </cell>
          <cell r="D20">
            <v>6332.29</v>
          </cell>
        </row>
        <row r="21">
          <cell r="B21">
            <v>1549.62</v>
          </cell>
          <cell r="C21">
            <v>1549.62</v>
          </cell>
          <cell r="D21">
            <v>1549.62</v>
          </cell>
        </row>
        <row r="23">
          <cell r="B23">
            <v>9498.4349999999995</v>
          </cell>
          <cell r="C23">
            <v>9498.4349999999995</v>
          </cell>
          <cell r="D23">
            <v>9498.4349999999995</v>
          </cell>
        </row>
        <row r="24">
          <cell r="B24">
            <v>2324.4299999999998</v>
          </cell>
          <cell r="C24">
            <v>2324.4299999999998</v>
          </cell>
          <cell r="D24">
            <v>2324.4299999999998</v>
          </cell>
        </row>
        <row r="26">
          <cell r="B26">
            <v>10131.664000000001</v>
          </cell>
          <cell r="C26">
            <v>10131.664000000001</v>
          </cell>
          <cell r="D26">
            <v>10131.664000000001</v>
          </cell>
        </row>
        <row r="27">
          <cell r="B27">
            <v>2479.3919999999998</v>
          </cell>
          <cell r="C27">
            <v>2479.3919999999998</v>
          </cell>
          <cell r="D27">
            <v>2479.3919999999998</v>
          </cell>
        </row>
        <row r="29">
          <cell r="B29">
            <v>9498.4349999999995</v>
          </cell>
          <cell r="C29">
            <v>9498.4349999999995</v>
          </cell>
          <cell r="D29">
            <v>9498.4349999999995</v>
          </cell>
        </row>
        <row r="30">
          <cell r="B30">
            <v>2324.4299999999998</v>
          </cell>
          <cell r="C30">
            <v>2324.4299999999998</v>
          </cell>
          <cell r="D30">
            <v>2324.4299999999998</v>
          </cell>
        </row>
        <row r="32">
          <cell r="B32">
            <v>6332.29</v>
          </cell>
          <cell r="C32">
            <v>6332.29</v>
          </cell>
          <cell r="D32">
            <v>6332.29</v>
          </cell>
        </row>
        <row r="33">
          <cell r="B33">
            <v>1549.62</v>
          </cell>
          <cell r="C33">
            <v>1549.62</v>
          </cell>
          <cell r="D33">
            <v>1549.62</v>
          </cell>
        </row>
        <row r="35">
          <cell r="B35">
            <v>8231.9770000000008</v>
          </cell>
          <cell r="C35">
            <v>8231.9770000000008</v>
          </cell>
          <cell r="D35">
            <v>8231.9770000000008</v>
          </cell>
        </row>
        <row r="36">
          <cell r="B36">
            <v>2014.5059999999999</v>
          </cell>
          <cell r="C36">
            <v>2014.5059999999999</v>
          </cell>
          <cell r="D36">
            <v>2014.5059999999999</v>
          </cell>
        </row>
      </sheetData>
      <sheetData sheetId="1">
        <row r="8">
          <cell r="B8">
            <v>3555.83</v>
          </cell>
          <cell r="C8">
            <v>3555.83</v>
          </cell>
          <cell r="D8">
            <v>3555.83</v>
          </cell>
        </row>
        <row r="9">
          <cell r="B9">
            <v>816.89600000000007</v>
          </cell>
          <cell r="C9">
            <v>816.89600000000007</v>
          </cell>
          <cell r="D9">
            <v>816.89600000000007</v>
          </cell>
        </row>
        <row r="10">
          <cell r="B10">
            <v>1021.12</v>
          </cell>
          <cell r="C10">
            <v>1021.12</v>
          </cell>
          <cell r="D10">
            <v>1021.12</v>
          </cell>
        </row>
        <row r="12">
          <cell r="B12">
            <v>3555.83</v>
          </cell>
          <cell r="C12">
            <v>3555.83</v>
          </cell>
          <cell r="D12">
            <v>3555.83</v>
          </cell>
        </row>
        <row r="13">
          <cell r="B13">
            <v>919.00800000000004</v>
          </cell>
          <cell r="C13">
            <v>919.00800000000004</v>
          </cell>
          <cell r="D13">
            <v>919.00800000000004</v>
          </cell>
        </row>
        <row r="14">
          <cell r="B14">
            <v>1021.12</v>
          </cell>
          <cell r="C14">
            <v>1021.12</v>
          </cell>
          <cell r="D14">
            <v>1021.12</v>
          </cell>
        </row>
        <row r="16">
          <cell r="B16">
            <v>3555.83</v>
          </cell>
          <cell r="C16">
            <v>3555.83</v>
          </cell>
          <cell r="D16">
            <v>3555.83</v>
          </cell>
        </row>
        <row r="17">
          <cell r="B17">
            <v>990.4864</v>
          </cell>
          <cell r="C17">
            <v>990.4864</v>
          </cell>
          <cell r="D17">
            <v>990.4864</v>
          </cell>
        </row>
        <row r="18">
          <cell r="B18">
            <v>1021.12</v>
          </cell>
          <cell r="C18">
            <v>1021.12</v>
          </cell>
          <cell r="D18">
            <v>1021.12</v>
          </cell>
        </row>
        <row r="20">
          <cell r="B20">
            <v>3555.83</v>
          </cell>
          <cell r="C20">
            <v>3555.83</v>
          </cell>
          <cell r="D20">
            <v>3555.83</v>
          </cell>
        </row>
        <row r="21">
          <cell r="B21">
            <v>1021.12</v>
          </cell>
          <cell r="C21">
            <v>1021.12</v>
          </cell>
          <cell r="D21">
            <v>1021.12</v>
          </cell>
        </row>
        <row r="23">
          <cell r="B23">
            <v>5333.7449999999999</v>
          </cell>
          <cell r="C23">
            <v>5333.7449999999999</v>
          </cell>
          <cell r="D23">
            <v>5333.7449999999999</v>
          </cell>
        </row>
        <row r="24">
          <cell r="B24">
            <v>1531.68</v>
          </cell>
          <cell r="C24">
            <v>1531.68</v>
          </cell>
          <cell r="D24">
            <v>1531.68</v>
          </cell>
        </row>
        <row r="26">
          <cell r="B26">
            <v>5689.3280000000004</v>
          </cell>
          <cell r="C26">
            <v>5689.3280000000004</v>
          </cell>
          <cell r="D26">
            <v>5689.3280000000004</v>
          </cell>
        </row>
        <row r="27">
          <cell r="B27">
            <v>1633.7920000000001</v>
          </cell>
          <cell r="C27">
            <v>1633.7920000000001</v>
          </cell>
          <cell r="D27">
            <v>1633.7920000000001</v>
          </cell>
        </row>
        <row r="29">
          <cell r="B29">
            <v>5333.7449999999999</v>
          </cell>
          <cell r="C29">
            <v>5333.7449999999999</v>
          </cell>
          <cell r="D29">
            <v>5333.7449999999999</v>
          </cell>
        </row>
        <row r="30">
          <cell r="B30">
            <v>1531.68</v>
          </cell>
          <cell r="C30">
            <v>1531.68</v>
          </cell>
          <cell r="D30">
            <v>1531.68</v>
          </cell>
        </row>
        <row r="32">
          <cell r="B32">
            <v>3555.83</v>
          </cell>
          <cell r="C32">
            <v>3555.83</v>
          </cell>
          <cell r="D32">
            <v>3555.83</v>
          </cell>
        </row>
        <row r="33">
          <cell r="B33">
            <v>1021.12</v>
          </cell>
          <cell r="C33">
            <v>1021.12</v>
          </cell>
          <cell r="D33">
            <v>1021.12</v>
          </cell>
        </row>
        <row r="35">
          <cell r="B35">
            <v>4622.5789999999997</v>
          </cell>
          <cell r="C35">
            <v>4622.5789999999997</v>
          </cell>
          <cell r="D35">
            <v>4622.5789999999997</v>
          </cell>
        </row>
        <row r="36">
          <cell r="B36">
            <v>1327.4560000000001</v>
          </cell>
          <cell r="C36">
            <v>1327.4560000000001</v>
          </cell>
          <cell r="D36">
            <v>1327.4560000000001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17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+[1]ACUEDUCTO!$B$8</f>
        <v>2423.7640000000001</v>
      </c>
      <c r="C8" s="19">
        <f>+[1]ACUEDUCTO!$C$8</f>
        <v>2423.7640000000001</v>
      </c>
      <c r="D8" s="26">
        <f>+[1]ACUEDUCTO!$D$8</f>
        <v>2423.7640000000001</v>
      </c>
      <c r="E8" s="13">
        <f>+[1]ALCANTARILLADO!$B$8</f>
        <v>1275.78</v>
      </c>
      <c r="F8" s="19">
        <f>+[1]ALCANTARILLADO!$C$8</f>
        <v>1275.78</v>
      </c>
      <c r="G8" s="23">
        <f>+[1]ALCANTARILLADO!$D$8</f>
        <v>1275.78</v>
      </c>
    </row>
    <row r="9" spans="1:7" s="6" customFormat="1" ht="15.95" customHeight="1" x14ac:dyDescent="0.25">
      <c r="A9" s="5" t="s">
        <v>3</v>
      </c>
      <c r="B9" s="13">
        <f>+[1]ACUEDUCTO!$B$9</f>
        <v>685.22800000000007</v>
      </c>
      <c r="C9" s="19">
        <f>+[1]ACUEDUCTO!$C$9</f>
        <v>685.22800000000007</v>
      </c>
      <c r="D9" s="26">
        <f>+[1]ACUEDUCTO!$D$9</f>
        <v>685.22800000000007</v>
      </c>
      <c r="E9" s="13">
        <f>+[1]ALCANTARILLADO!$B$9</f>
        <v>389.93200000000002</v>
      </c>
      <c r="F9" s="19">
        <f>+[1]ALCANTARILLADO!$C$9</f>
        <v>389.93200000000002</v>
      </c>
      <c r="G9" s="23">
        <f>+[1]ALCANTARILLADO!$D$9</f>
        <v>389.93200000000002</v>
      </c>
    </row>
    <row r="10" spans="1:7" s="6" customFormat="1" ht="15.95" customHeight="1" x14ac:dyDescent="0.25">
      <c r="A10" s="5" t="s">
        <v>18</v>
      </c>
      <c r="B10" s="13">
        <f>+[1]ACUEDUCTO!$B$10</f>
        <v>1713.0700000000002</v>
      </c>
      <c r="C10" s="19">
        <f>+[1]ACUEDUCTO!$C$10</f>
        <v>1713.0700000000002</v>
      </c>
      <c r="D10" s="26">
        <f>+[1]ACUEDUCTO!$D$10</f>
        <v>1713.0700000000002</v>
      </c>
      <c r="E10" s="13">
        <f>+[1]ALCANTARILLADO!$B$10</f>
        <v>974.83</v>
      </c>
      <c r="F10" s="19">
        <f>+[1]ALCANTARILLADO!$C$10</f>
        <v>974.83</v>
      </c>
      <c r="G10" s="23">
        <f>+[1]ALCANTARILLADO!$D$10</f>
        <v>974.83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+[1]ACUEDUCTO!$B$12</f>
        <v>4241.5869999999995</v>
      </c>
      <c r="C12" s="19">
        <f>+[1]ACUEDUCTO!$C$12</f>
        <v>4241.5869999999995</v>
      </c>
      <c r="D12" s="26">
        <f>+[1]ACUEDUCTO!$D$12</f>
        <v>4241.5869999999995</v>
      </c>
      <c r="E12" s="13">
        <f>+[1]ALCANTARILLADO!$B$12</f>
        <v>2232.6149999999998</v>
      </c>
      <c r="F12" s="19">
        <f>+[1]ALCANTARILLADO!$C$12</f>
        <v>2232.6149999999998</v>
      </c>
      <c r="G12" s="23">
        <f>+[1]ALCANTARILLADO!$D$12</f>
        <v>2232.6149999999998</v>
      </c>
    </row>
    <row r="13" spans="1:7" s="9" customFormat="1" ht="15.95" customHeight="1" x14ac:dyDescent="0.25">
      <c r="A13" s="8" t="s">
        <v>5</v>
      </c>
      <c r="B13" s="13">
        <f>+[1]ACUEDUCTO!$B$13</f>
        <v>1199.1490000000001</v>
      </c>
      <c r="C13" s="19">
        <f>+[1]ACUEDUCTO!$C$13</f>
        <v>1199.1490000000001</v>
      </c>
      <c r="D13" s="26">
        <f>+[1]ACUEDUCTO!$D$13</f>
        <v>1199.1490000000001</v>
      </c>
      <c r="E13" s="13">
        <f>+[1]ALCANTARILLADO!$B$13</f>
        <v>682.38099999999997</v>
      </c>
      <c r="F13" s="19">
        <f>+[1]ALCANTARILLADO!$C$13</f>
        <v>682.38099999999997</v>
      </c>
      <c r="G13" s="23">
        <f>+[1]ALCANTARILLADO!$D$13</f>
        <v>682.38099999999997</v>
      </c>
    </row>
    <row r="14" spans="1:7" s="6" customFormat="1" ht="15.95" customHeight="1" x14ac:dyDescent="0.25">
      <c r="A14" s="5" t="s">
        <v>18</v>
      </c>
      <c r="B14" s="13">
        <f>+[1]ACUEDUCTO!$B$14</f>
        <v>1713.0700000000002</v>
      </c>
      <c r="C14" s="19">
        <f>+[1]ACUEDUCTO!$C$14</f>
        <v>1713.0700000000002</v>
      </c>
      <c r="D14" s="26">
        <f>+[1]ACUEDUCTO!$D$14</f>
        <v>1713.0700000000002</v>
      </c>
      <c r="E14" s="13">
        <f>+[1]ALCANTARILLADO!$B$14</f>
        <v>974.83</v>
      </c>
      <c r="F14" s="19">
        <f>+[1]ALCANTARILLADO!$C$14</f>
        <v>974.83</v>
      </c>
      <c r="G14" s="23">
        <f>+[1]ALCANTARILLADO!$D$14</f>
        <v>974.83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+[1]ACUEDUCTO!$B$16</f>
        <v>5453.4690000000001</v>
      </c>
      <c r="C16" s="19">
        <f>+[1]ACUEDUCTO!$C$16</f>
        <v>5453.4690000000001</v>
      </c>
      <c r="D16" s="26">
        <f>+[1]ACUEDUCTO!$D$16</f>
        <v>5453.4690000000001</v>
      </c>
      <c r="E16" s="13">
        <f>+[1]ALCANTARILLADO!$B$16</f>
        <v>2870.5050000000001</v>
      </c>
      <c r="F16" s="19">
        <f>+[1]ALCANTARILLADO!$C$16</f>
        <v>2870.5050000000001</v>
      </c>
      <c r="G16" s="23">
        <f>+[1]ALCANTARILLADO!$D$16</f>
        <v>2870.5050000000001</v>
      </c>
    </row>
    <row r="17" spans="1:150" s="6" customFormat="1" ht="15.95" customHeight="1" x14ac:dyDescent="0.25">
      <c r="A17" s="5" t="s">
        <v>5</v>
      </c>
      <c r="B17" s="13">
        <f>+[1]ACUEDUCTO!$B$17</f>
        <v>1541.7630000000001</v>
      </c>
      <c r="C17" s="19">
        <f>+[1]ACUEDUCTO!$C$17</f>
        <v>1541.7630000000001</v>
      </c>
      <c r="D17" s="26">
        <f>+[1]ACUEDUCTO!$D$17</f>
        <v>1541.7630000000001</v>
      </c>
      <c r="E17" s="13">
        <f>+[1]ALCANTARILLADO!$B$17</f>
        <v>877.34700000000009</v>
      </c>
      <c r="F17" s="19">
        <f>+[1]ALCANTARILLADO!$C$17</f>
        <v>877.34700000000009</v>
      </c>
      <c r="G17" s="23">
        <f>+[1]ALCANTARILLADO!$D$17</f>
        <v>877.34700000000009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+[1]ACUEDUCTO!$B$18</f>
        <v>1713.0700000000002</v>
      </c>
      <c r="C18" s="19">
        <f>+[1]ACUEDUCTO!$C$18</f>
        <v>1713.0700000000002</v>
      </c>
      <c r="D18" s="26">
        <f>+[1]ACUEDUCTO!$D$18</f>
        <v>1713.0700000000002</v>
      </c>
      <c r="E18" s="13">
        <f>+[1]ALCANTARILLADO!$B$18</f>
        <v>974.83</v>
      </c>
      <c r="F18" s="19">
        <f>+[1]ALCANTARILLADO!$C$18</f>
        <v>974.83</v>
      </c>
      <c r="G18" s="23">
        <f>+[1]ALCANTARILLADO!$D$18</f>
        <v>974.83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+[1]ACUEDUCTO!$B$20</f>
        <v>6059.41</v>
      </c>
      <c r="C20" s="19">
        <f>+[1]ACUEDUCTO!$C$20</f>
        <v>6059.41</v>
      </c>
      <c r="D20" s="26">
        <f>+[1]ACUEDUCTO!$D$20</f>
        <v>6059.41</v>
      </c>
      <c r="E20" s="13">
        <f>+[1]ALCANTARILLADO!$B$20</f>
        <v>3189.45</v>
      </c>
      <c r="F20" s="19">
        <f>+[1]ALCANTARILLADO!$C$20</f>
        <v>3189.45</v>
      </c>
      <c r="G20" s="23">
        <f>+[1]ALCANTARILLADO!$D$20</f>
        <v>3189.45</v>
      </c>
    </row>
    <row r="21" spans="1:150" s="6" customFormat="1" ht="15.95" customHeight="1" x14ac:dyDescent="0.25">
      <c r="A21" s="5" t="s">
        <v>11</v>
      </c>
      <c r="B21" s="13">
        <f>+[1]ACUEDUCTO!$B$21</f>
        <v>1713.0700000000002</v>
      </c>
      <c r="C21" s="19">
        <f>+[1]ACUEDUCTO!$C$21</f>
        <v>1713.0700000000002</v>
      </c>
      <c r="D21" s="26">
        <f>+[1]ACUEDUCTO!$D$21</f>
        <v>1713.0700000000002</v>
      </c>
      <c r="E21" s="13">
        <f>+[1]ALCANTARILLADO!$B$21</f>
        <v>974.83</v>
      </c>
      <c r="F21" s="19">
        <f>+[1]ALCANTARILLADO!$C$21</f>
        <v>974.83</v>
      </c>
      <c r="G21" s="23">
        <f>+[1]ALCANTARILLADO!$D$21</f>
        <v>974.83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+[1]ACUEDUCTO!$B$23</f>
        <v>9089.1149999999998</v>
      </c>
      <c r="C23" s="19">
        <f>+[1]ACUEDUCTO!$C$23</f>
        <v>9089.1149999999998</v>
      </c>
      <c r="D23" s="26">
        <f>+[1]ACUEDUCTO!$D$23</f>
        <v>9089.1149999999998</v>
      </c>
      <c r="E23" s="13">
        <f>+[1]ALCANTARILLADO!$B$23</f>
        <v>4784.1749999999993</v>
      </c>
      <c r="F23" s="19">
        <f>+[1]ALCANTARILLADO!$C$23</f>
        <v>4784.1749999999993</v>
      </c>
      <c r="G23" s="23">
        <f>+[1]ALCANTARILLADO!$D$23</f>
        <v>4784.1749999999993</v>
      </c>
    </row>
    <row r="24" spans="1:150" s="6" customFormat="1" ht="15.95" customHeight="1" x14ac:dyDescent="0.25">
      <c r="A24" s="5" t="s">
        <v>11</v>
      </c>
      <c r="B24" s="13">
        <f>+[1]ACUEDUCTO!$B$24</f>
        <v>2569.6050000000005</v>
      </c>
      <c r="C24" s="19">
        <f>+[1]ACUEDUCTO!$C$24</f>
        <v>2569.6050000000005</v>
      </c>
      <c r="D24" s="26">
        <f>+[1]ACUEDUCTO!$D$24</f>
        <v>2569.6050000000005</v>
      </c>
      <c r="E24" s="13">
        <f>+[1]ALCANTARILLADO!$B$24</f>
        <v>1462.2450000000001</v>
      </c>
      <c r="F24" s="19">
        <f>+[1]ALCANTARILLADO!$C$24</f>
        <v>1462.2450000000001</v>
      </c>
      <c r="G24" s="23">
        <f>+[1]ALCANTARILLADO!$D$24</f>
        <v>1462.2450000000001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+[1]ACUEDUCTO!$B$26</f>
        <v>9695.0560000000005</v>
      </c>
      <c r="C26" s="19">
        <f>+[1]ACUEDUCTO!$C$26</f>
        <v>9695.0560000000005</v>
      </c>
      <c r="D26" s="26">
        <f>+[1]ACUEDUCTO!$D$26</f>
        <v>9695.0560000000005</v>
      </c>
      <c r="E26" s="13">
        <f>+[1]ALCANTARILLADO!$B$26</f>
        <v>5103.12</v>
      </c>
      <c r="F26" s="19">
        <f>+[1]ALCANTARILLADO!$C$26</f>
        <v>5103.12</v>
      </c>
      <c r="G26" s="23">
        <f>+[1]ALCANTARILLADO!$D$26</f>
        <v>5103.12</v>
      </c>
    </row>
    <row r="27" spans="1:150" s="6" customFormat="1" ht="15.95" customHeight="1" x14ac:dyDescent="0.25">
      <c r="A27" s="5" t="s">
        <v>11</v>
      </c>
      <c r="B27" s="13">
        <f>+[1]ACUEDUCTO!$B$27</f>
        <v>2740.9120000000003</v>
      </c>
      <c r="C27" s="19">
        <f>+[1]ACUEDUCTO!$C$27</f>
        <v>2740.9120000000003</v>
      </c>
      <c r="D27" s="26">
        <f>+[1]ACUEDUCTO!$D$27</f>
        <v>2740.9120000000003</v>
      </c>
      <c r="E27" s="13">
        <f>+[1]ALCANTARILLADO!$B$27</f>
        <v>1559.7280000000001</v>
      </c>
      <c r="F27" s="19">
        <f>+[1]ALCANTARILLADO!$C$27</f>
        <v>1559.7280000000001</v>
      </c>
      <c r="G27" s="23">
        <f>+[1]ALCANTARILLADO!$D$27</f>
        <v>1559.7280000000001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+[1]ACUEDUCTO!$B$29</f>
        <v>9089.1149999999998</v>
      </c>
      <c r="C29" s="19">
        <f>+[1]ACUEDUCTO!$C$29</f>
        <v>9089.1149999999998</v>
      </c>
      <c r="D29" s="26">
        <f>+[1]ACUEDUCTO!$D$29</f>
        <v>9089.1149999999998</v>
      </c>
      <c r="E29" s="13">
        <f>+[1]ALCANTARILLADO!$B$29</f>
        <v>4784.1749999999993</v>
      </c>
      <c r="F29" s="19">
        <f>+[1]ALCANTARILLADO!$C$29</f>
        <v>4784.1749999999993</v>
      </c>
      <c r="G29" s="23">
        <f>+[1]ALCANTARILLADO!$D$29</f>
        <v>4784.1749999999993</v>
      </c>
    </row>
    <row r="30" spans="1:150" s="6" customFormat="1" ht="15.95" customHeight="1" x14ac:dyDescent="0.25">
      <c r="A30" s="5" t="s">
        <v>11</v>
      </c>
      <c r="B30" s="13">
        <f>+[1]ACUEDUCTO!$B$30</f>
        <v>2569.6050000000005</v>
      </c>
      <c r="C30" s="19">
        <f>+[1]ACUEDUCTO!$C$30</f>
        <v>2569.6050000000005</v>
      </c>
      <c r="D30" s="26">
        <f>+[1]ACUEDUCTO!$D$30</f>
        <v>2569.6050000000005</v>
      </c>
      <c r="E30" s="13">
        <f>+[1]ALCANTARILLADO!$B$30</f>
        <v>1462.2450000000001</v>
      </c>
      <c r="F30" s="19">
        <f>+[1]ALCANTARILLADO!$C$30</f>
        <v>1462.2450000000001</v>
      </c>
      <c r="G30" s="23">
        <f>+[1]ALCANTARILLADO!$D$30</f>
        <v>1462.2450000000001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+[1]ACUEDUCTO!$B$32</f>
        <v>6059.41</v>
      </c>
      <c r="C32" s="19">
        <f>+[1]ACUEDUCTO!$C$32</f>
        <v>6059.41</v>
      </c>
      <c r="D32" s="26">
        <f>+[1]ACUEDUCTO!$D$32</f>
        <v>6059.41</v>
      </c>
      <c r="E32" s="13">
        <f>+[1]ALCANTARILLADO!$B$32</f>
        <v>3189.45</v>
      </c>
      <c r="F32" s="19">
        <f>+[1]ALCANTARILLADO!$C$32</f>
        <v>3189.45</v>
      </c>
      <c r="G32" s="23">
        <f>+[1]ALCANTARILLADO!$D$32</f>
        <v>3189.45</v>
      </c>
    </row>
    <row r="33" spans="1:150" s="6" customFormat="1" ht="15.95" customHeight="1" x14ac:dyDescent="0.25">
      <c r="A33" s="5" t="s">
        <v>11</v>
      </c>
      <c r="B33" s="13">
        <f>+[1]ACUEDUCTO!$B$33</f>
        <v>1713.0700000000002</v>
      </c>
      <c r="C33" s="19">
        <f>+[1]ACUEDUCTO!$C$33</f>
        <v>1713.0700000000002</v>
      </c>
      <c r="D33" s="26">
        <f>+[1]ACUEDUCTO!$D$33</f>
        <v>1713.0700000000002</v>
      </c>
      <c r="E33" s="13">
        <f>+[1]ALCANTARILLADO!$B$33</f>
        <v>974.83</v>
      </c>
      <c r="F33" s="19">
        <f>+[1]ALCANTARILLADO!$C$33</f>
        <v>974.83</v>
      </c>
      <c r="G33" s="23">
        <f>+[1]ALCANTARILLADO!$D$33</f>
        <v>974.83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+[1]ACUEDUCTO!$B$35</f>
        <v>7877.2330000000002</v>
      </c>
      <c r="C35" s="19">
        <f>+[1]ACUEDUCTO!$C$35</f>
        <v>7877.2330000000002</v>
      </c>
      <c r="D35" s="26">
        <f>+[1]ACUEDUCTO!$D$35</f>
        <v>7877.2330000000002</v>
      </c>
      <c r="E35" s="13">
        <f>+[1]ALCANTARILLADO!$B$35</f>
        <v>4146.2849999999999</v>
      </c>
      <c r="F35" s="19">
        <f>+[1]ALCANTARILLADO!$C$35</f>
        <v>4146.2849999999999</v>
      </c>
      <c r="G35" s="23">
        <f>+[1]ALCANTARILLADO!$D$35</f>
        <v>4146.2849999999999</v>
      </c>
    </row>
    <row r="36" spans="1:150" s="6" customFormat="1" ht="15.95" customHeight="1" thickBot="1" x14ac:dyDescent="0.3">
      <c r="A36" s="11" t="s">
        <v>11</v>
      </c>
      <c r="B36" s="18">
        <f>+[1]ACUEDUCTO!$B$36</f>
        <v>2226.9910000000004</v>
      </c>
      <c r="C36" s="21">
        <f>+[1]ACUEDUCTO!$C$36</f>
        <v>2226.9910000000004</v>
      </c>
      <c r="D36" s="29">
        <f>+[1]ACUEDUCTO!$D$36</f>
        <v>2226.9910000000004</v>
      </c>
      <c r="E36" s="18">
        <f>+[1]ALCANTARILLADO!$B$36</f>
        <v>1267.279</v>
      </c>
      <c r="F36" s="21">
        <f>+[1]ALCANTARILLADO!$C$36</f>
        <v>1267.279</v>
      </c>
      <c r="G36" s="25">
        <f>+[1]ALCANTARILLADO!$D$36</f>
        <v>1267.279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2:G2"/>
    <mergeCell ref="A1:G1"/>
    <mergeCell ref="A3:G3"/>
    <mergeCell ref="A5:A6"/>
    <mergeCell ref="B5:D5"/>
    <mergeCell ref="E5:G5"/>
  </mergeCells>
  <phoneticPr fontId="0" type="noConversion"/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51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+[10]ACUEDUCTO!$B$8</f>
        <v>1806.6180000000004</v>
      </c>
      <c r="C8" s="19">
        <f>+[10]ACUEDUCTO!$C$8</f>
        <v>1806.6180000000004</v>
      </c>
      <c r="D8" s="26">
        <f>+[10]ACUEDUCTO!$D$8</f>
        <v>1806.6180000000004</v>
      </c>
      <c r="E8" s="13">
        <f>+[10]ALCANTARILLADO!$B$8</f>
        <v>951.72300000000007</v>
      </c>
      <c r="F8" s="19">
        <f>+[10]ALCANTARILLADO!$C$8</f>
        <v>951.72300000000007</v>
      </c>
      <c r="G8" s="23">
        <f>+[10]ALCANTARILLADO!$D$8</f>
        <v>951.72300000000007</v>
      </c>
    </row>
    <row r="9" spans="1:7" s="6" customFormat="1" ht="15.95" customHeight="1" x14ac:dyDescent="0.25">
      <c r="A9" s="5" t="s">
        <v>3</v>
      </c>
      <c r="B9" s="13">
        <f>+[10]ACUEDUCTO!$B$9</f>
        <v>661.11900000000014</v>
      </c>
      <c r="C9" s="19">
        <f>+[10]ACUEDUCTO!$C$9</f>
        <v>661.11900000000014</v>
      </c>
      <c r="D9" s="26">
        <f>+[10]ACUEDUCTO!$D$9</f>
        <v>661.11900000000014</v>
      </c>
      <c r="E9" s="13">
        <f>+[10]ALCANTARILLADO!$B$9</f>
        <v>364.28400000000005</v>
      </c>
      <c r="F9" s="19">
        <f>+[10]ALCANTARILLADO!$C$9</f>
        <v>364.28400000000005</v>
      </c>
      <c r="G9" s="23">
        <f>+[10]ALCANTARILLADO!$D$9</f>
        <v>364.28400000000005</v>
      </c>
    </row>
    <row r="10" spans="1:7" s="6" customFormat="1" ht="15.95" customHeight="1" x14ac:dyDescent="0.25">
      <c r="A10" s="5" t="s">
        <v>18</v>
      </c>
      <c r="B10" s="13">
        <f>+[10]ACUEDUCTO!$B$10</f>
        <v>2203.73</v>
      </c>
      <c r="C10" s="19">
        <f>+[10]ACUEDUCTO!$C$10</f>
        <v>2203.73</v>
      </c>
      <c r="D10" s="26">
        <f>+[10]ACUEDUCTO!$D$10</f>
        <v>2203.73</v>
      </c>
      <c r="E10" s="13">
        <f>+[10]ALCANTARILLADO!$B$10</f>
        <v>1214.28</v>
      </c>
      <c r="F10" s="19">
        <f>+[10]ALCANTARILLADO!$C$10</f>
        <v>1214.28</v>
      </c>
      <c r="G10" s="23">
        <f>+[10]ALCANTARILLADO!$D$10</f>
        <v>1214.28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+[10]ACUEDUCTO!$B$12</f>
        <v>3613.2360000000003</v>
      </c>
      <c r="C12" s="19">
        <f>+[10]ACUEDUCTO!$C$12</f>
        <v>3613.2360000000003</v>
      </c>
      <c r="D12" s="26">
        <f>+[10]ACUEDUCTO!$D$12</f>
        <v>3613.2360000000003</v>
      </c>
      <c r="E12" s="13">
        <f>+[10]ALCANTARILLADO!$B$12</f>
        <v>1903.4459999999999</v>
      </c>
      <c r="F12" s="19">
        <f>+[10]ALCANTARILLADO!$C$12</f>
        <v>1903.4459999999999</v>
      </c>
      <c r="G12" s="23">
        <f>+[10]ALCANTARILLADO!$D$12</f>
        <v>1903.4459999999999</v>
      </c>
    </row>
    <row r="13" spans="1:7" s="9" customFormat="1" ht="15.95" customHeight="1" x14ac:dyDescent="0.25">
      <c r="A13" s="8" t="s">
        <v>5</v>
      </c>
      <c r="B13" s="13">
        <f>+[10]ACUEDUCTO!$B$13</f>
        <v>1322.2380000000001</v>
      </c>
      <c r="C13" s="19">
        <f>+[10]ACUEDUCTO!$C$13</f>
        <v>1322.2380000000001</v>
      </c>
      <c r="D13" s="26">
        <f>+[10]ACUEDUCTO!$D$13</f>
        <v>1322.2380000000001</v>
      </c>
      <c r="E13" s="13">
        <f>+[10]ALCANTARILLADO!$B$13</f>
        <v>728.56799999999998</v>
      </c>
      <c r="F13" s="19">
        <f>+[10]ALCANTARILLADO!$C$13</f>
        <v>728.56799999999998</v>
      </c>
      <c r="G13" s="23">
        <f>+[10]ALCANTARILLADO!$D$13</f>
        <v>728.56799999999998</v>
      </c>
    </row>
    <row r="14" spans="1:7" s="6" customFormat="1" ht="15.95" customHeight="1" x14ac:dyDescent="0.25">
      <c r="A14" s="5" t="s">
        <v>18</v>
      </c>
      <c r="B14" s="13">
        <f>+[10]ACUEDUCTO!$B$14</f>
        <v>2203.73</v>
      </c>
      <c r="C14" s="19">
        <f>+[10]ACUEDUCTO!$C$14</f>
        <v>2203.73</v>
      </c>
      <c r="D14" s="26">
        <f>+[10]ACUEDUCTO!$D$14</f>
        <v>2203.73</v>
      </c>
      <c r="E14" s="13">
        <f>+[10]ALCANTARILLADO!$B$14</f>
        <v>1214.28</v>
      </c>
      <c r="F14" s="19">
        <f>+[10]ALCANTARILLADO!$C$14</f>
        <v>1214.28</v>
      </c>
      <c r="G14" s="23">
        <f>+[10]ALCANTARILLADO!$D$14</f>
        <v>1214.28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+[10]ACUEDUCTO!$B$16</f>
        <v>5118.7510000000002</v>
      </c>
      <c r="C16" s="19">
        <f>+[10]ACUEDUCTO!$C$16</f>
        <v>5118.7510000000002</v>
      </c>
      <c r="D16" s="26">
        <f>+[10]ACUEDUCTO!$D$16</f>
        <v>5118.7510000000002</v>
      </c>
      <c r="E16" s="13">
        <f>+[10]ALCANTARILLADO!$B$16</f>
        <v>2696.5484999999999</v>
      </c>
      <c r="F16" s="19">
        <f>+[10]ALCANTARILLADO!$C$16</f>
        <v>2696.5484999999999</v>
      </c>
      <c r="G16" s="23">
        <f>+[10]ALCANTARILLADO!$D$16</f>
        <v>2696.5484999999999</v>
      </c>
    </row>
    <row r="17" spans="1:150" s="6" customFormat="1" ht="15.95" customHeight="1" x14ac:dyDescent="0.25">
      <c r="A17" s="5" t="s">
        <v>5</v>
      </c>
      <c r="B17" s="13">
        <f>+[10]ACUEDUCTO!$B$17</f>
        <v>1873.1704999999999</v>
      </c>
      <c r="C17" s="19">
        <f>+[10]ACUEDUCTO!$C$17</f>
        <v>1873.1704999999999</v>
      </c>
      <c r="D17" s="26">
        <f>+[10]ACUEDUCTO!$D$17</f>
        <v>1873.1704999999999</v>
      </c>
      <c r="E17" s="13">
        <f>+[10]ALCANTARILLADO!$B$17</f>
        <v>1032.1379999999999</v>
      </c>
      <c r="F17" s="19">
        <f>+[10]ALCANTARILLADO!$C$17</f>
        <v>1032.1379999999999</v>
      </c>
      <c r="G17" s="23">
        <f>+[10]ALCANTARILLADO!$D$17</f>
        <v>1032.1379999999999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+[10]ACUEDUCTO!$B$18</f>
        <v>2203.73</v>
      </c>
      <c r="C18" s="19">
        <f>+[10]ACUEDUCTO!$C$18</f>
        <v>2203.73</v>
      </c>
      <c r="D18" s="26">
        <f>+[10]ACUEDUCTO!$D$18</f>
        <v>2203.73</v>
      </c>
      <c r="E18" s="13">
        <f>+[10]ALCANTARILLADO!$B$18</f>
        <v>1214.28</v>
      </c>
      <c r="F18" s="19">
        <f>+[10]ALCANTARILLADO!$C$18</f>
        <v>1214.28</v>
      </c>
      <c r="G18" s="23">
        <f>+[10]ALCANTARILLADO!$D$18</f>
        <v>1214.28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+[10]ACUEDUCTO!$B$20</f>
        <v>6022.06</v>
      </c>
      <c r="C20" s="19">
        <f>+[10]ACUEDUCTO!$C$20</f>
        <v>6022.06</v>
      </c>
      <c r="D20" s="26">
        <f>+[10]ACUEDUCTO!$D$20</f>
        <v>6022.06</v>
      </c>
      <c r="E20" s="13">
        <f>+[10]ALCANTARILLADO!$B$20</f>
        <v>3172.41</v>
      </c>
      <c r="F20" s="19">
        <f>+[10]ALCANTARILLADO!$C$20</f>
        <v>3172.41</v>
      </c>
      <c r="G20" s="23">
        <f>+[10]ALCANTARILLADO!$D$20</f>
        <v>3172.41</v>
      </c>
    </row>
    <row r="21" spans="1:150" s="6" customFormat="1" ht="15.95" customHeight="1" x14ac:dyDescent="0.25">
      <c r="A21" s="5" t="s">
        <v>11</v>
      </c>
      <c r="B21" s="13">
        <f>+[10]ACUEDUCTO!$B$21</f>
        <v>2203.73</v>
      </c>
      <c r="C21" s="19">
        <f>+[10]ACUEDUCTO!$C$21</f>
        <v>2203.73</v>
      </c>
      <c r="D21" s="26">
        <f>+[10]ACUEDUCTO!$D$21</f>
        <v>2203.73</v>
      </c>
      <c r="E21" s="13">
        <f>+[10]ALCANTARILLADO!$B$21</f>
        <v>1214.28</v>
      </c>
      <c r="F21" s="19">
        <f>+[10]ALCANTARILLADO!$C$21</f>
        <v>1214.28</v>
      </c>
      <c r="G21" s="23">
        <f>+[10]ALCANTARILLADO!$D$21</f>
        <v>1214.28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+[10]ACUEDUCTO!$B$23</f>
        <v>9033.09</v>
      </c>
      <c r="C23" s="19">
        <f>+[10]ACUEDUCTO!$C$23</f>
        <v>9033.09</v>
      </c>
      <c r="D23" s="26">
        <f>+[10]ACUEDUCTO!$D$23</f>
        <v>9033.09</v>
      </c>
      <c r="E23" s="13">
        <f>+[10]ALCANTARILLADO!$B$23</f>
        <v>4758.6149999999998</v>
      </c>
      <c r="F23" s="19">
        <f>+[10]ALCANTARILLADO!$C$23</f>
        <v>4758.6149999999998</v>
      </c>
      <c r="G23" s="23">
        <f>+[10]ALCANTARILLADO!$D$23</f>
        <v>4758.6149999999998</v>
      </c>
    </row>
    <row r="24" spans="1:150" s="6" customFormat="1" ht="15.95" customHeight="1" x14ac:dyDescent="0.25">
      <c r="A24" s="5" t="s">
        <v>11</v>
      </c>
      <c r="B24" s="13">
        <f>+[10]ACUEDUCTO!$B$24</f>
        <v>3305.5950000000003</v>
      </c>
      <c r="C24" s="19">
        <f>+[10]ACUEDUCTO!$C$24</f>
        <v>3305.5950000000003</v>
      </c>
      <c r="D24" s="26">
        <f>+[10]ACUEDUCTO!$D$24</f>
        <v>3305.5950000000003</v>
      </c>
      <c r="E24" s="13">
        <f>+[10]ALCANTARILLADO!$B$24</f>
        <v>1821.42</v>
      </c>
      <c r="F24" s="19">
        <f>+[10]ALCANTARILLADO!$C$24</f>
        <v>1821.42</v>
      </c>
      <c r="G24" s="23">
        <f>+[10]ALCANTARILLADO!$D$24</f>
        <v>1821.42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+[10]ACUEDUCTO!$B$26</f>
        <v>9635.2960000000003</v>
      </c>
      <c r="C26" s="19">
        <f>+[10]ACUEDUCTO!$C$26</f>
        <v>9635.2960000000003</v>
      </c>
      <c r="D26" s="26">
        <f>+[10]ACUEDUCTO!$D$26</f>
        <v>9635.2960000000003</v>
      </c>
      <c r="E26" s="13">
        <f>+[10]ALCANTARILLADO!$B$26</f>
        <v>5075.8559999999998</v>
      </c>
      <c r="F26" s="19">
        <f>+[10]ALCANTARILLADO!$C$26</f>
        <v>5075.8559999999998</v>
      </c>
      <c r="G26" s="23">
        <f>+[10]ALCANTARILLADO!$D$26</f>
        <v>5075.8559999999998</v>
      </c>
    </row>
    <row r="27" spans="1:150" s="6" customFormat="1" ht="15.95" customHeight="1" x14ac:dyDescent="0.25">
      <c r="A27" s="5" t="s">
        <v>11</v>
      </c>
      <c r="B27" s="13">
        <f>+[10]ACUEDUCTO!$B$27</f>
        <v>3525.9680000000003</v>
      </c>
      <c r="C27" s="19">
        <f>+[10]ACUEDUCTO!$C$27</f>
        <v>3525.9680000000003</v>
      </c>
      <c r="D27" s="26">
        <f>+[10]ACUEDUCTO!$D$27</f>
        <v>3525.9680000000003</v>
      </c>
      <c r="E27" s="13">
        <f>+[10]ALCANTARILLADO!$B$27</f>
        <v>1942.848</v>
      </c>
      <c r="F27" s="19">
        <f>+[10]ALCANTARILLADO!$C$27</f>
        <v>1942.848</v>
      </c>
      <c r="G27" s="23">
        <f>+[10]ALCANTARILLADO!$D$27</f>
        <v>1942.848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+[10]ACUEDUCTO!$B$29</f>
        <v>9033.09</v>
      </c>
      <c r="C29" s="19">
        <f>+[10]ACUEDUCTO!$C$29</f>
        <v>9033.09</v>
      </c>
      <c r="D29" s="26">
        <f>+[10]ACUEDUCTO!$D$29</f>
        <v>9033.09</v>
      </c>
      <c r="E29" s="13">
        <f>+[10]ALCANTARILLADO!$B$29</f>
        <v>4758.6149999999998</v>
      </c>
      <c r="F29" s="19">
        <f>+[10]ALCANTARILLADO!$C$29</f>
        <v>4758.6149999999998</v>
      </c>
      <c r="G29" s="23">
        <f>+[10]ALCANTARILLADO!$D$29</f>
        <v>4758.6149999999998</v>
      </c>
    </row>
    <row r="30" spans="1:150" s="6" customFormat="1" ht="15.95" customHeight="1" x14ac:dyDescent="0.25">
      <c r="A30" s="5" t="s">
        <v>11</v>
      </c>
      <c r="B30" s="13">
        <f>+[10]ACUEDUCTO!$B$30</f>
        <v>3305.5950000000003</v>
      </c>
      <c r="C30" s="19">
        <f>+[10]ACUEDUCTO!$C$30</f>
        <v>3305.5950000000003</v>
      </c>
      <c r="D30" s="26">
        <f>+[10]ACUEDUCTO!$D$30</f>
        <v>3305.5950000000003</v>
      </c>
      <c r="E30" s="13">
        <f>+[10]ALCANTARILLADO!$B$30</f>
        <v>1821.42</v>
      </c>
      <c r="F30" s="19">
        <f>+[10]ALCANTARILLADO!$C$30</f>
        <v>1821.42</v>
      </c>
      <c r="G30" s="23">
        <f>+[10]ALCANTARILLADO!$D$30</f>
        <v>1821.42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+[10]ACUEDUCTO!$B$32</f>
        <v>6022.06</v>
      </c>
      <c r="C32" s="19">
        <f>+[10]ACUEDUCTO!$C$32</f>
        <v>6022.06</v>
      </c>
      <c r="D32" s="26">
        <f>+[10]ACUEDUCTO!$D$32</f>
        <v>6022.06</v>
      </c>
      <c r="E32" s="13">
        <f>+[10]ALCANTARILLADO!$B$32</f>
        <v>3172.41</v>
      </c>
      <c r="F32" s="19">
        <f>+[10]ALCANTARILLADO!$C$32</f>
        <v>3172.41</v>
      </c>
      <c r="G32" s="23">
        <f>+[10]ALCANTARILLADO!$D$32</f>
        <v>3172.41</v>
      </c>
    </row>
    <row r="33" spans="1:150" s="6" customFormat="1" ht="15.95" customHeight="1" x14ac:dyDescent="0.25">
      <c r="A33" s="5" t="s">
        <v>11</v>
      </c>
      <c r="B33" s="13">
        <f>+[10]ACUEDUCTO!$B$33</f>
        <v>2203.73</v>
      </c>
      <c r="C33" s="19">
        <f>+[10]ACUEDUCTO!$C$33</f>
        <v>2203.73</v>
      </c>
      <c r="D33" s="26">
        <f>+[10]ACUEDUCTO!$D$33</f>
        <v>2203.73</v>
      </c>
      <c r="E33" s="13">
        <f>+[10]ALCANTARILLADO!$B$33</f>
        <v>1214.28</v>
      </c>
      <c r="F33" s="19">
        <f>+[10]ALCANTARILLADO!$C$33</f>
        <v>1214.28</v>
      </c>
      <c r="G33" s="23">
        <f>+[10]ALCANTARILLADO!$D$33</f>
        <v>1214.28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+[10]ACUEDUCTO!$B$35</f>
        <v>7828.6780000000008</v>
      </c>
      <c r="C35" s="19">
        <f>+[10]ACUEDUCTO!$C$35</f>
        <v>7828.6780000000008</v>
      </c>
      <c r="D35" s="26">
        <f>+[10]ACUEDUCTO!$D$35</f>
        <v>7828.6780000000008</v>
      </c>
      <c r="E35" s="13">
        <f>+[10]ALCANTARILLADO!$B$35</f>
        <v>4124.1329999999998</v>
      </c>
      <c r="F35" s="19">
        <f>+[10]ALCANTARILLADO!$C$35</f>
        <v>4124.1329999999998</v>
      </c>
      <c r="G35" s="23">
        <f>+[10]ALCANTARILLADO!$D$35</f>
        <v>4124.1329999999998</v>
      </c>
    </row>
    <row r="36" spans="1:150" s="6" customFormat="1" ht="15.95" customHeight="1" thickBot="1" x14ac:dyDescent="0.3">
      <c r="A36" s="11" t="s">
        <v>11</v>
      </c>
      <c r="B36" s="18">
        <f>+[10]ACUEDUCTO!$B$36</f>
        <v>2864.8490000000002</v>
      </c>
      <c r="C36" s="21">
        <f>+[10]ACUEDUCTO!$C$36</f>
        <v>2864.8490000000002</v>
      </c>
      <c r="D36" s="29">
        <f>+[10]ACUEDUCTO!$D$36</f>
        <v>2864.8490000000002</v>
      </c>
      <c r="E36" s="18">
        <f>+[10]ALCANTARILLADO!$B$36</f>
        <v>1578.5640000000001</v>
      </c>
      <c r="F36" s="21">
        <f>+[10]ALCANTARILLADO!$C$36</f>
        <v>1578.5640000000001</v>
      </c>
      <c r="G36" s="25">
        <f>+[10]ALCANTARILLADO!$D$36</f>
        <v>1578.5640000000001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43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+[11]ACUEDUCTO!$B$8</f>
        <v>1877.0640000000003</v>
      </c>
      <c r="C8" s="19">
        <f>+[11]ACUEDUCTO!$C$8</f>
        <v>1877.0640000000003</v>
      </c>
      <c r="D8" s="26">
        <f>+[11]ACUEDUCTO!$D$8</f>
        <v>1877.0640000000003</v>
      </c>
      <c r="E8" s="13">
        <f>+[11]ALCANTARILLADO!$B$8</f>
        <v>974.92200000000003</v>
      </c>
      <c r="F8" s="19">
        <f>+[11]ALCANTARILLADO!$C$8</f>
        <v>974.92200000000003</v>
      </c>
      <c r="G8" s="23">
        <f>+[11]ALCANTARILLADO!$D$8</f>
        <v>974.92200000000003</v>
      </c>
    </row>
    <row r="9" spans="1:7" s="6" customFormat="1" ht="15.95" customHeight="1" x14ac:dyDescent="0.25">
      <c r="A9" s="5" t="s">
        <v>3</v>
      </c>
      <c r="B9" s="13">
        <f>+[11]ACUEDUCTO!$B$9</f>
        <v>647.99700000000018</v>
      </c>
      <c r="C9" s="19">
        <f>+[11]ACUEDUCTO!$C$9</f>
        <v>647.99700000000018</v>
      </c>
      <c r="D9" s="26">
        <f>+[11]ACUEDUCTO!$D$9</f>
        <v>647.99700000000018</v>
      </c>
      <c r="E9" s="13">
        <f>+[11]ALCANTARILLADO!$B$9</f>
        <v>353.39100000000002</v>
      </c>
      <c r="F9" s="19">
        <f>+[11]ALCANTARILLADO!$C$9</f>
        <v>353.39100000000002</v>
      </c>
      <c r="G9" s="23">
        <f>+[11]ALCANTARILLADO!$D$9</f>
        <v>353.39100000000002</v>
      </c>
    </row>
    <row r="10" spans="1:7" s="6" customFormat="1" ht="15.95" customHeight="1" x14ac:dyDescent="0.25">
      <c r="A10" s="5" t="s">
        <v>18</v>
      </c>
      <c r="B10" s="13">
        <f>+[11]ACUEDUCTO!$B$10</f>
        <v>2159.9900000000002</v>
      </c>
      <c r="C10" s="19">
        <f>+[11]ACUEDUCTO!$C$10</f>
        <v>2159.9900000000002</v>
      </c>
      <c r="D10" s="26">
        <f>+[11]ACUEDUCTO!$D$10</f>
        <v>2159.9900000000002</v>
      </c>
      <c r="E10" s="13">
        <f>+[11]ALCANTARILLADO!$B$10</f>
        <v>1177.9699999999998</v>
      </c>
      <c r="F10" s="19">
        <f>+[11]ALCANTARILLADO!$C$10</f>
        <v>1177.9699999999998</v>
      </c>
      <c r="G10" s="23">
        <f>+[11]ALCANTARILLADO!$D$10</f>
        <v>1177.9699999999998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+[11]ACUEDUCTO!$B$12</f>
        <v>3754.1279999999997</v>
      </c>
      <c r="C12" s="19">
        <f>+[11]ACUEDUCTO!$C$12</f>
        <v>3754.1279999999997</v>
      </c>
      <c r="D12" s="26">
        <f>+[11]ACUEDUCTO!$D$12</f>
        <v>3754.1279999999997</v>
      </c>
      <c r="E12" s="13">
        <f>+[11]ALCANTARILLADO!$B$12</f>
        <v>1949.8439999999998</v>
      </c>
      <c r="F12" s="19">
        <f>+[11]ALCANTARILLADO!$C$12</f>
        <v>1949.8439999999998</v>
      </c>
      <c r="G12" s="23">
        <f>+[11]ALCANTARILLADO!$D$12</f>
        <v>1949.8439999999998</v>
      </c>
    </row>
    <row r="13" spans="1:7" s="9" customFormat="1" ht="15.95" customHeight="1" x14ac:dyDescent="0.25">
      <c r="A13" s="8" t="s">
        <v>5</v>
      </c>
      <c r="B13" s="13">
        <f>+[11]ACUEDUCTO!$B$13</f>
        <v>1295.9940000000001</v>
      </c>
      <c r="C13" s="19">
        <f>+[11]ACUEDUCTO!$C$13</f>
        <v>1295.9940000000001</v>
      </c>
      <c r="D13" s="26">
        <f>+[11]ACUEDUCTO!$D$13</f>
        <v>1295.9940000000001</v>
      </c>
      <c r="E13" s="13">
        <f>+[11]ALCANTARILLADO!$B$13</f>
        <v>706.78199999999981</v>
      </c>
      <c r="F13" s="19">
        <f>+[11]ALCANTARILLADO!$C$13</f>
        <v>706.78199999999981</v>
      </c>
      <c r="G13" s="23">
        <f>+[11]ALCANTARILLADO!$D$13</f>
        <v>706.78199999999981</v>
      </c>
    </row>
    <row r="14" spans="1:7" s="6" customFormat="1" ht="15.95" customHeight="1" x14ac:dyDescent="0.25">
      <c r="A14" s="5" t="s">
        <v>18</v>
      </c>
      <c r="B14" s="13">
        <f>+[11]ACUEDUCTO!$B$14</f>
        <v>2159.9900000000002</v>
      </c>
      <c r="C14" s="19">
        <f>+[11]ACUEDUCTO!$C$14</f>
        <v>2159.9900000000002</v>
      </c>
      <c r="D14" s="26">
        <f>+[11]ACUEDUCTO!$D$14</f>
        <v>2159.9900000000002</v>
      </c>
      <c r="E14" s="13">
        <f>+[11]ALCANTARILLADO!$B$14</f>
        <v>1177.9699999999998</v>
      </c>
      <c r="F14" s="19">
        <f>+[11]ALCANTARILLADO!$C$14</f>
        <v>1177.9699999999998</v>
      </c>
      <c r="G14" s="23">
        <f>+[11]ALCANTARILLADO!$D$14</f>
        <v>1177.9699999999998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+[11]ACUEDUCTO!$B$16</f>
        <v>5318.348</v>
      </c>
      <c r="C16" s="19">
        <f>+[11]ACUEDUCTO!$C$16</f>
        <v>5318.348</v>
      </c>
      <c r="D16" s="26">
        <f>+[11]ACUEDUCTO!$D$16</f>
        <v>5318.348</v>
      </c>
      <c r="E16" s="13">
        <f>+[11]ALCANTARILLADO!$B$16</f>
        <v>2762.2789999999995</v>
      </c>
      <c r="F16" s="19">
        <f>+[11]ALCANTARILLADO!$C$16</f>
        <v>2762.2789999999995</v>
      </c>
      <c r="G16" s="23">
        <f>+[11]ALCANTARILLADO!$D$16</f>
        <v>2762.2789999999995</v>
      </c>
    </row>
    <row r="17" spans="1:150" s="6" customFormat="1" ht="15.95" customHeight="1" x14ac:dyDescent="0.25">
      <c r="A17" s="5" t="s">
        <v>5</v>
      </c>
      <c r="B17" s="13">
        <f>+[11]ACUEDUCTO!$B$17</f>
        <v>1835.9915000000001</v>
      </c>
      <c r="C17" s="19">
        <f>+[11]ACUEDUCTO!$C$17</f>
        <v>1835.9915000000001</v>
      </c>
      <c r="D17" s="26">
        <f>+[11]ACUEDUCTO!$D$17</f>
        <v>1835.9915000000001</v>
      </c>
      <c r="E17" s="13">
        <f>+[11]ALCANTARILLADO!$B$17</f>
        <v>1001.2744999999998</v>
      </c>
      <c r="F17" s="19">
        <f>+[11]ALCANTARILLADO!$C$17</f>
        <v>1001.2744999999998</v>
      </c>
      <c r="G17" s="23">
        <f>+[11]ALCANTARILLADO!$D$17</f>
        <v>1001.2744999999998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+[11]ACUEDUCTO!$B$18</f>
        <v>2159.9900000000002</v>
      </c>
      <c r="C18" s="19">
        <f>+[11]ACUEDUCTO!$C$18</f>
        <v>2159.9900000000002</v>
      </c>
      <c r="D18" s="26">
        <f>+[11]ACUEDUCTO!$D$18</f>
        <v>2159.9900000000002</v>
      </c>
      <c r="E18" s="13">
        <f>+[11]ALCANTARILLADO!$B$18</f>
        <v>1177.9699999999998</v>
      </c>
      <c r="F18" s="19">
        <f>+[11]ALCANTARILLADO!$C$18</f>
        <v>1177.9699999999998</v>
      </c>
      <c r="G18" s="23">
        <f>+[11]ALCANTARILLADO!$D$18</f>
        <v>1177.9699999999998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+[11]ACUEDUCTO!$B$20</f>
        <v>6256.88</v>
      </c>
      <c r="C20" s="19">
        <f>+[11]ACUEDUCTO!$C$20</f>
        <v>6256.88</v>
      </c>
      <c r="D20" s="26">
        <f>+[11]ACUEDUCTO!$D$20</f>
        <v>6256.88</v>
      </c>
      <c r="E20" s="13">
        <f>+[11]ALCANTARILLADO!$B$20</f>
        <v>3249.74</v>
      </c>
      <c r="F20" s="19">
        <f>+[11]ALCANTARILLADO!$C$20</f>
        <v>3249.74</v>
      </c>
      <c r="G20" s="23">
        <f>+[11]ALCANTARILLADO!$D$20</f>
        <v>3249.74</v>
      </c>
    </row>
    <row r="21" spans="1:150" s="6" customFormat="1" ht="15.95" customHeight="1" x14ac:dyDescent="0.25">
      <c r="A21" s="5" t="s">
        <v>11</v>
      </c>
      <c r="B21" s="13">
        <f>+[11]ACUEDUCTO!$B$21</f>
        <v>2159.9900000000002</v>
      </c>
      <c r="C21" s="19">
        <f>+[11]ACUEDUCTO!$C$21</f>
        <v>2159.9900000000002</v>
      </c>
      <c r="D21" s="26">
        <f>+[11]ACUEDUCTO!$D$21</f>
        <v>2159.9900000000002</v>
      </c>
      <c r="E21" s="13">
        <f>+[11]ALCANTARILLADO!$B$21</f>
        <v>1177.9699999999998</v>
      </c>
      <c r="F21" s="19">
        <f>+[11]ALCANTARILLADO!$C$21</f>
        <v>1177.9699999999998</v>
      </c>
      <c r="G21" s="23">
        <f>+[11]ALCANTARILLADO!$D$21</f>
        <v>1177.9699999999998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+[11]ACUEDUCTO!$B$23</f>
        <v>9385.32</v>
      </c>
      <c r="C23" s="19">
        <f>+[11]ACUEDUCTO!$C$23</f>
        <v>9385.32</v>
      </c>
      <c r="D23" s="26">
        <f>+[11]ACUEDUCTO!$D$23</f>
        <v>9385.32</v>
      </c>
      <c r="E23" s="13">
        <f>+[11]ALCANTARILLADO!$B$23</f>
        <v>4874.6099999999997</v>
      </c>
      <c r="F23" s="19">
        <f>+[11]ALCANTARILLADO!$C$23</f>
        <v>4874.6099999999997</v>
      </c>
      <c r="G23" s="23">
        <f>+[11]ALCANTARILLADO!$D$23</f>
        <v>4874.6099999999997</v>
      </c>
    </row>
    <row r="24" spans="1:150" s="6" customFormat="1" ht="15.95" customHeight="1" x14ac:dyDescent="0.25">
      <c r="A24" s="5" t="s">
        <v>11</v>
      </c>
      <c r="B24" s="13">
        <f>+[11]ACUEDUCTO!$B$24</f>
        <v>3239.9850000000006</v>
      </c>
      <c r="C24" s="19">
        <f>+[11]ACUEDUCTO!$C$24</f>
        <v>3239.9850000000006</v>
      </c>
      <c r="D24" s="26">
        <f>+[11]ACUEDUCTO!$D$24</f>
        <v>3239.9850000000006</v>
      </c>
      <c r="E24" s="13">
        <f>+[11]ALCANTARILLADO!$B$24</f>
        <v>1766.9549999999997</v>
      </c>
      <c r="F24" s="19">
        <f>+[11]ALCANTARILLADO!$C$24</f>
        <v>1766.9549999999997</v>
      </c>
      <c r="G24" s="23">
        <f>+[11]ALCANTARILLADO!$D$24</f>
        <v>1766.9549999999997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+[11]ACUEDUCTO!$B$26</f>
        <v>10011.008000000002</v>
      </c>
      <c r="C26" s="19">
        <f>+[11]ACUEDUCTO!$C$26</f>
        <v>10011.008000000002</v>
      </c>
      <c r="D26" s="26">
        <f>+[11]ACUEDUCTO!$D$26</f>
        <v>10011.008000000002</v>
      </c>
      <c r="E26" s="13">
        <f>+[11]ALCANTARILLADO!$B$26</f>
        <v>5199.5839999999998</v>
      </c>
      <c r="F26" s="19">
        <f>+[11]ALCANTARILLADO!$C$26</f>
        <v>5199.5839999999998</v>
      </c>
      <c r="G26" s="23">
        <f>+[11]ALCANTARILLADO!$D$26</f>
        <v>5199.5839999999998</v>
      </c>
    </row>
    <row r="27" spans="1:150" s="6" customFormat="1" ht="15.95" customHeight="1" x14ac:dyDescent="0.25">
      <c r="A27" s="5" t="s">
        <v>11</v>
      </c>
      <c r="B27" s="13">
        <f>+[11]ACUEDUCTO!$B$27</f>
        <v>3455.9840000000004</v>
      </c>
      <c r="C27" s="19">
        <f>+[11]ACUEDUCTO!$C$27</f>
        <v>3455.9840000000004</v>
      </c>
      <c r="D27" s="26">
        <f>+[11]ACUEDUCTO!$D$27</f>
        <v>3455.9840000000004</v>
      </c>
      <c r="E27" s="13">
        <f>+[11]ALCANTARILLADO!$B$27</f>
        <v>1884.7519999999997</v>
      </c>
      <c r="F27" s="19">
        <f>+[11]ALCANTARILLADO!$C$27</f>
        <v>1884.7519999999997</v>
      </c>
      <c r="G27" s="23">
        <f>+[11]ALCANTARILLADO!$D$27</f>
        <v>1884.7519999999997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+[11]ACUEDUCTO!$B$29</f>
        <v>9385.32</v>
      </c>
      <c r="C29" s="19">
        <f>+[11]ACUEDUCTO!$C$29</f>
        <v>9385.32</v>
      </c>
      <c r="D29" s="26">
        <f>+[11]ACUEDUCTO!$D$29</f>
        <v>9385.32</v>
      </c>
      <c r="E29" s="13">
        <f>+[11]ALCANTARILLADO!$B$29</f>
        <v>4874.6099999999997</v>
      </c>
      <c r="F29" s="19">
        <f>+[11]ALCANTARILLADO!$C$29</f>
        <v>4874.6099999999997</v>
      </c>
      <c r="G29" s="23">
        <f>+[11]ALCANTARILLADO!$D$29</f>
        <v>4874.6099999999997</v>
      </c>
    </row>
    <row r="30" spans="1:150" s="6" customFormat="1" ht="15.95" customHeight="1" x14ac:dyDescent="0.25">
      <c r="A30" s="5" t="s">
        <v>11</v>
      </c>
      <c r="B30" s="13">
        <f>+[11]ACUEDUCTO!$B$30</f>
        <v>3239.9850000000006</v>
      </c>
      <c r="C30" s="19">
        <f>+[11]ACUEDUCTO!$C$30</f>
        <v>3239.9850000000006</v>
      </c>
      <c r="D30" s="26">
        <f>+[11]ACUEDUCTO!$D$30</f>
        <v>3239.9850000000006</v>
      </c>
      <c r="E30" s="13">
        <f>+[11]ALCANTARILLADO!$B$30</f>
        <v>1766.9549999999997</v>
      </c>
      <c r="F30" s="19">
        <f>+[11]ALCANTARILLADO!$C$30</f>
        <v>1766.9549999999997</v>
      </c>
      <c r="G30" s="23">
        <f>+[11]ALCANTARILLADO!$D$30</f>
        <v>1766.9549999999997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+[11]ACUEDUCTO!$B$32</f>
        <v>6256.88</v>
      </c>
      <c r="C32" s="19">
        <f>+[11]ACUEDUCTO!$C$32</f>
        <v>6256.88</v>
      </c>
      <c r="D32" s="26">
        <f>+[11]ACUEDUCTO!$D$32</f>
        <v>6256.88</v>
      </c>
      <c r="E32" s="13">
        <f>+[11]ALCANTARILLADO!$B$32</f>
        <v>3249.74</v>
      </c>
      <c r="F32" s="19">
        <f>+[11]ALCANTARILLADO!$C$32</f>
        <v>3249.74</v>
      </c>
      <c r="G32" s="23">
        <f>+[11]ALCANTARILLADO!$D$32</f>
        <v>3249.74</v>
      </c>
    </row>
    <row r="33" spans="1:150" s="6" customFormat="1" ht="15.95" customHeight="1" x14ac:dyDescent="0.25">
      <c r="A33" s="5" t="s">
        <v>11</v>
      </c>
      <c r="B33" s="13">
        <f>+[11]ACUEDUCTO!$B$33</f>
        <v>2159.9900000000002</v>
      </c>
      <c r="C33" s="19">
        <f>+[11]ACUEDUCTO!$C$33</f>
        <v>2159.9900000000002</v>
      </c>
      <c r="D33" s="26">
        <f>+[11]ACUEDUCTO!$D$33</f>
        <v>2159.9900000000002</v>
      </c>
      <c r="E33" s="13">
        <f>+[11]ALCANTARILLADO!$B$33</f>
        <v>1177.9699999999998</v>
      </c>
      <c r="F33" s="19">
        <f>+[11]ALCANTARILLADO!$C$33</f>
        <v>1177.9699999999998</v>
      </c>
      <c r="G33" s="23">
        <f>+[11]ALCANTARILLADO!$D$33</f>
        <v>1177.9699999999998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+[11]ACUEDUCTO!$B$35</f>
        <v>8133.9440000000004</v>
      </c>
      <c r="C35" s="19">
        <f>+[11]ACUEDUCTO!$C$35</f>
        <v>8133.9440000000004</v>
      </c>
      <c r="D35" s="26">
        <f>+[11]ACUEDUCTO!$D$35</f>
        <v>8133.9440000000004</v>
      </c>
      <c r="E35" s="13">
        <f>+[11]ALCANTARILLADO!$B$35</f>
        <v>4224.6620000000003</v>
      </c>
      <c r="F35" s="19">
        <f>+[11]ALCANTARILLADO!$C$35</f>
        <v>4224.6620000000003</v>
      </c>
      <c r="G35" s="23">
        <f>+[11]ALCANTARILLADO!$D$35</f>
        <v>4224.6620000000003</v>
      </c>
    </row>
    <row r="36" spans="1:150" s="6" customFormat="1" ht="15.95" customHeight="1" thickBot="1" x14ac:dyDescent="0.3">
      <c r="A36" s="11" t="s">
        <v>11</v>
      </c>
      <c r="B36" s="18">
        <f>+[11]ACUEDUCTO!$B$36</f>
        <v>2807.9870000000005</v>
      </c>
      <c r="C36" s="21">
        <f>+[11]ACUEDUCTO!$C$36</f>
        <v>2807.9870000000005</v>
      </c>
      <c r="D36" s="29">
        <f>+[11]ACUEDUCTO!$D$36</f>
        <v>2807.9870000000005</v>
      </c>
      <c r="E36" s="18">
        <f>+[11]ALCANTARILLADO!$B$36</f>
        <v>1531.3609999999999</v>
      </c>
      <c r="F36" s="21">
        <f>+[11]ALCANTARILLADO!$C$36</f>
        <v>1531.3609999999999</v>
      </c>
      <c r="G36" s="25">
        <f>+[11]ALCANTARILLADO!$D$36</f>
        <v>1531.3609999999999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44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+[12]ACUEDUCTO!$B$8</f>
        <v>6175.76</v>
      </c>
      <c r="C8" s="19">
        <f>+[12]ACUEDUCTO!$C$8</f>
        <v>6175.76</v>
      </c>
      <c r="D8" s="26">
        <f>+[12]ACUEDUCTO!$D$8</f>
        <v>6175.76</v>
      </c>
      <c r="E8" s="13">
        <f>+[12]ALCANTARILLADO!$B$8</f>
        <v>3532.32</v>
      </c>
      <c r="F8" s="19">
        <f>+[12]ALCANTARILLADO!$C$8</f>
        <v>3532.32</v>
      </c>
      <c r="G8" s="23">
        <f>+[12]ALCANTARILLADO!$D$8</f>
        <v>3532.32</v>
      </c>
    </row>
    <row r="9" spans="1:7" s="6" customFormat="1" ht="15.95" customHeight="1" x14ac:dyDescent="0.25">
      <c r="A9" s="5" t="s">
        <v>3</v>
      </c>
      <c r="B9" s="13">
        <f>+[12]ACUEDUCTO!$B$9</f>
        <v>899.78279999999984</v>
      </c>
      <c r="C9" s="19">
        <f>+[12]ACUEDUCTO!$C$9</f>
        <v>899.78279999999984</v>
      </c>
      <c r="D9" s="26">
        <f>+[12]ACUEDUCTO!$D$9</f>
        <v>899.78279999999984</v>
      </c>
      <c r="E9" s="13">
        <f>+[12]ALCANTARILLADO!$B$9</f>
        <v>677.64039999999989</v>
      </c>
      <c r="F9" s="19">
        <f>+[12]ALCANTARILLADO!$C$9</f>
        <v>677.64039999999989</v>
      </c>
      <c r="G9" s="23">
        <f>+[12]ALCANTARILLADO!$D$9</f>
        <v>677.64039999999989</v>
      </c>
    </row>
    <row r="10" spans="1:7" s="6" customFormat="1" ht="15.95" customHeight="1" x14ac:dyDescent="0.25">
      <c r="A10" s="5" t="s">
        <v>18</v>
      </c>
      <c r="B10" s="13">
        <f>+[12]ACUEDUCTO!$B$10</f>
        <v>1323.2099999999998</v>
      </c>
      <c r="C10" s="19">
        <f>+[12]ACUEDUCTO!$C$10</f>
        <v>1323.2099999999998</v>
      </c>
      <c r="D10" s="26">
        <f>+[12]ACUEDUCTO!$D$10</f>
        <v>1323.2099999999998</v>
      </c>
      <c r="E10" s="13">
        <f>+[12]ALCANTARILLADO!$B$10</f>
        <v>996.52999999999986</v>
      </c>
      <c r="F10" s="19">
        <f>+[12]ALCANTARILLADO!$C$10</f>
        <v>996.52999999999986</v>
      </c>
      <c r="G10" s="23">
        <f>+[12]ALCANTARILLADO!$D$10</f>
        <v>996.52999999999986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+[12]ACUEDUCTO!$B$12</f>
        <v>6175.76</v>
      </c>
      <c r="C12" s="19">
        <f>+[12]ACUEDUCTO!$C$12</f>
        <v>6175.76</v>
      </c>
      <c r="D12" s="26">
        <f>+[12]ACUEDUCTO!$D$12</f>
        <v>6175.76</v>
      </c>
      <c r="E12" s="13">
        <f>+[12]ALCANTARILLADO!$B$12</f>
        <v>3532.32</v>
      </c>
      <c r="F12" s="19">
        <f>+[12]ALCANTARILLADO!$C$12</f>
        <v>3532.32</v>
      </c>
      <c r="G12" s="23">
        <f>+[12]ALCANTARILLADO!$D$12</f>
        <v>3532.32</v>
      </c>
    </row>
    <row r="13" spans="1:7" s="9" customFormat="1" ht="15.95" customHeight="1" x14ac:dyDescent="0.25">
      <c r="A13" s="8" t="s">
        <v>5</v>
      </c>
      <c r="B13" s="13">
        <f>+[12]ACUEDUCTO!$B$13</f>
        <v>1151.1926999999998</v>
      </c>
      <c r="C13" s="19">
        <f>+[12]ACUEDUCTO!$C$13</f>
        <v>1151.1926999999998</v>
      </c>
      <c r="D13" s="26">
        <f>+[12]ACUEDUCTO!$D$13</f>
        <v>1151.1926999999998</v>
      </c>
      <c r="E13" s="13">
        <f>+[12]ALCANTARILLADO!$B$13</f>
        <v>866.98109999999986</v>
      </c>
      <c r="F13" s="19">
        <f>+[12]ALCANTARILLADO!$C$13</f>
        <v>866.98109999999986</v>
      </c>
      <c r="G13" s="23">
        <f>+[12]ALCANTARILLADO!$D$13</f>
        <v>866.98109999999986</v>
      </c>
    </row>
    <row r="14" spans="1:7" s="6" customFormat="1" ht="15.95" customHeight="1" x14ac:dyDescent="0.25">
      <c r="A14" s="5" t="s">
        <v>18</v>
      </c>
      <c r="B14" s="13">
        <f>+[12]ACUEDUCTO!$B$14</f>
        <v>1323.2099999999998</v>
      </c>
      <c r="C14" s="19">
        <f>+[12]ACUEDUCTO!$C$14</f>
        <v>1323.2099999999998</v>
      </c>
      <c r="D14" s="26">
        <f>+[12]ACUEDUCTO!$D$14</f>
        <v>1323.2099999999998</v>
      </c>
      <c r="E14" s="13">
        <f>+[12]ALCANTARILLADO!$B$14</f>
        <v>996.52999999999986</v>
      </c>
      <c r="F14" s="19">
        <f>+[12]ALCANTARILLADO!$C$14</f>
        <v>996.52999999999986</v>
      </c>
      <c r="G14" s="23">
        <f>+[12]ALCANTARILLADO!$D$14</f>
        <v>996.52999999999986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+[12]ACUEDUCTO!$B$16</f>
        <v>6175.76</v>
      </c>
      <c r="C16" s="19">
        <f>+[12]ACUEDUCTO!$C$16</f>
        <v>6175.76</v>
      </c>
      <c r="D16" s="26">
        <f>+[12]ACUEDUCTO!$D$16</f>
        <v>6175.76</v>
      </c>
      <c r="E16" s="13">
        <f>+[12]ALCANTARILLADO!$B$16</f>
        <v>3532.32</v>
      </c>
      <c r="F16" s="19">
        <f>+[12]ALCANTARILLADO!$C$16</f>
        <v>3532.32</v>
      </c>
      <c r="G16" s="23">
        <f>+[12]ALCANTARILLADO!$D$16</f>
        <v>3532.32</v>
      </c>
    </row>
    <row r="17" spans="1:150" s="6" customFormat="1" ht="15.95" customHeight="1" x14ac:dyDescent="0.25">
      <c r="A17" s="5" t="s">
        <v>5</v>
      </c>
      <c r="B17" s="13">
        <f>+[12]ACUEDUCTO!$B$17</f>
        <v>1323.2099999999998</v>
      </c>
      <c r="C17" s="19">
        <f>+[12]ACUEDUCTO!$C$17</f>
        <v>1323.2099999999998</v>
      </c>
      <c r="D17" s="26">
        <f>+[12]ACUEDUCTO!$D$17</f>
        <v>1323.2099999999998</v>
      </c>
      <c r="E17" s="13">
        <f>+[12]ALCANTARILLADO!$B$17</f>
        <v>996.52999999999986</v>
      </c>
      <c r="F17" s="19">
        <f>+[12]ALCANTARILLADO!$C$17</f>
        <v>996.52999999999986</v>
      </c>
      <c r="G17" s="23">
        <f>+[12]ALCANTARILLADO!$D$17</f>
        <v>996.52999999999986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+[12]ACUEDUCTO!$B$18</f>
        <v>1323.2099999999998</v>
      </c>
      <c r="C18" s="19">
        <f>+[12]ACUEDUCTO!$C$18</f>
        <v>1323.2099999999998</v>
      </c>
      <c r="D18" s="26">
        <f>+[12]ACUEDUCTO!$D$18</f>
        <v>1323.2099999999998</v>
      </c>
      <c r="E18" s="13">
        <f>+[12]ALCANTARILLADO!$B$18</f>
        <v>996.52999999999986</v>
      </c>
      <c r="F18" s="19">
        <f>+[12]ALCANTARILLADO!$C$18</f>
        <v>996.52999999999986</v>
      </c>
      <c r="G18" s="23">
        <f>+[12]ALCANTARILLADO!$D$18</f>
        <v>996.52999999999986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+[12]ACUEDUCTO!$B$20</f>
        <v>6175.76</v>
      </c>
      <c r="C20" s="19">
        <f>+[12]ACUEDUCTO!$C$20</f>
        <v>6175.76</v>
      </c>
      <c r="D20" s="26">
        <f>+[12]ACUEDUCTO!$D$20</f>
        <v>6175.76</v>
      </c>
      <c r="E20" s="13">
        <f>+[12]ALCANTARILLADO!$B$20</f>
        <v>3532.32</v>
      </c>
      <c r="F20" s="19">
        <f>+[12]ALCANTARILLADO!$C$20</f>
        <v>3532.32</v>
      </c>
      <c r="G20" s="23">
        <f>+[12]ALCANTARILLADO!$D$20</f>
        <v>3532.32</v>
      </c>
    </row>
    <row r="21" spans="1:150" s="6" customFormat="1" ht="15.95" customHeight="1" x14ac:dyDescent="0.25">
      <c r="A21" s="5" t="s">
        <v>11</v>
      </c>
      <c r="B21" s="13">
        <f>+[12]ACUEDUCTO!$B$21</f>
        <v>1323.2099999999998</v>
      </c>
      <c r="C21" s="19">
        <f>+[12]ACUEDUCTO!$C$21</f>
        <v>1323.2099999999998</v>
      </c>
      <c r="D21" s="26">
        <f>+[12]ACUEDUCTO!$D$21</f>
        <v>1323.2099999999998</v>
      </c>
      <c r="E21" s="13">
        <f>+[12]ALCANTARILLADO!$B$21</f>
        <v>996.52999999999986</v>
      </c>
      <c r="F21" s="19">
        <f>+[12]ALCANTARILLADO!$C$21</f>
        <v>996.52999999999986</v>
      </c>
      <c r="G21" s="23">
        <f>+[12]ALCANTARILLADO!$D$21</f>
        <v>996.52999999999986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+[12]ACUEDUCTO!$B$23</f>
        <v>9263.64</v>
      </c>
      <c r="C23" s="19">
        <f>+[12]ACUEDUCTO!$C$23</f>
        <v>9263.64</v>
      </c>
      <c r="D23" s="26">
        <f>+[12]ACUEDUCTO!$D$23</f>
        <v>9263.64</v>
      </c>
      <c r="E23" s="13">
        <f>+[12]ALCANTARILLADO!$B$23</f>
        <v>5298.4800000000005</v>
      </c>
      <c r="F23" s="19">
        <f>+[12]ALCANTARILLADO!$C$23</f>
        <v>5298.4800000000005</v>
      </c>
      <c r="G23" s="23">
        <f>+[12]ALCANTARILLADO!$D$23</f>
        <v>5298.4800000000005</v>
      </c>
    </row>
    <row r="24" spans="1:150" s="6" customFormat="1" ht="15.95" customHeight="1" x14ac:dyDescent="0.25">
      <c r="A24" s="5" t="s">
        <v>11</v>
      </c>
      <c r="B24" s="13">
        <f>+[12]ACUEDUCTO!$B$24</f>
        <v>1984.8149999999996</v>
      </c>
      <c r="C24" s="19">
        <f>+[12]ACUEDUCTO!$C$24</f>
        <v>1984.8149999999996</v>
      </c>
      <c r="D24" s="26">
        <f>+[12]ACUEDUCTO!$D$24</f>
        <v>1984.8149999999996</v>
      </c>
      <c r="E24" s="13">
        <f>+[12]ALCANTARILLADO!$B$24</f>
        <v>1494.7949999999998</v>
      </c>
      <c r="F24" s="19">
        <f>+[12]ALCANTARILLADO!$C$24</f>
        <v>1494.7949999999998</v>
      </c>
      <c r="G24" s="23">
        <f>+[12]ALCANTARILLADO!$D$24</f>
        <v>1494.7949999999998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+[12]ACUEDUCTO!$B$26</f>
        <v>9881.2160000000003</v>
      </c>
      <c r="C26" s="19">
        <f>+[12]ACUEDUCTO!$C$26</f>
        <v>9881.2160000000003</v>
      </c>
      <c r="D26" s="26">
        <f>+[12]ACUEDUCTO!$D$26</f>
        <v>9881.2160000000003</v>
      </c>
      <c r="E26" s="13">
        <f>+[12]ALCANTARILLADO!$B$26</f>
        <v>5651.7120000000004</v>
      </c>
      <c r="F26" s="19">
        <f>+[12]ALCANTARILLADO!$C$26</f>
        <v>5651.7120000000004</v>
      </c>
      <c r="G26" s="23">
        <f>+[12]ALCANTARILLADO!$D$26</f>
        <v>5651.7120000000004</v>
      </c>
    </row>
    <row r="27" spans="1:150" s="6" customFormat="1" ht="15.95" customHeight="1" x14ac:dyDescent="0.25">
      <c r="A27" s="5" t="s">
        <v>11</v>
      </c>
      <c r="B27" s="13">
        <f>+[12]ACUEDUCTO!$B$27</f>
        <v>2117.136</v>
      </c>
      <c r="C27" s="19">
        <f>+[12]ACUEDUCTO!$C$27</f>
        <v>2117.136</v>
      </c>
      <c r="D27" s="26">
        <f>+[12]ACUEDUCTO!$D$27</f>
        <v>2117.136</v>
      </c>
      <c r="E27" s="13">
        <f>+[12]ALCANTARILLADO!$B$27</f>
        <v>1594.4479999999999</v>
      </c>
      <c r="F27" s="19">
        <f>+[12]ALCANTARILLADO!$C$27</f>
        <v>1594.4479999999999</v>
      </c>
      <c r="G27" s="23">
        <f>+[12]ALCANTARILLADO!$D$27</f>
        <v>1594.4479999999999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+[12]ACUEDUCTO!$B$29</f>
        <v>9263.64</v>
      </c>
      <c r="C29" s="19">
        <f>+[12]ACUEDUCTO!$C$29</f>
        <v>9263.64</v>
      </c>
      <c r="D29" s="26">
        <f>+[12]ACUEDUCTO!$D$29</f>
        <v>9263.64</v>
      </c>
      <c r="E29" s="13">
        <f>+[12]ALCANTARILLADO!$B$29</f>
        <v>5298.4800000000005</v>
      </c>
      <c r="F29" s="19">
        <f>+[12]ALCANTARILLADO!$C$29</f>
        <v>5298.4800000000005</v>
      </c>
      <c r="G29" s="23">
        <f>+[12]ALCANTARILLADO!$D$29</f>
        <v>5298.4800000000005</v>
      </c>
    </row>
    <row r="30" spans="1:150" s="6" customFormat="1" ht="15.95" customHeight="1" x14ac:dyDescent="0.25">
      <c r="A30" s="5" t="s">
        <v>11</v>
      </c>
      <c r="B30" s="13">
        <f>+[12]ACUEDUCTO!$B$30</f>
        <v>1984.8149999999996</v>
      </c>
      <c r="C30" s="19">
        <f>+[12]ACUEDUCTO!$C$30</f>
        <v>1984.8149999999996</v>
      </c>
      <c r="D30" s="26">
        <f>+[12]ACUEDUCTO!$D$30</f>
        <v>1984.8149999999996</v>
      </c>
      <c r="E30" s="13">
        <f>+[12]ALCANTARILLADO!$B$30</f>
        <v>1494.7949999999998</v>
      </c>
      <c r="F30" s="19">
        <f>+[12]ALCANTARILLADO!$C$30</f>
        <v>1494.7949999999998</v>
      </c>
      <c r="G30" s="23">
        <f>+[12]ALCANTARILLADO!$D$30</f>
        <v>1494.7949999999998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+[12]ACUEDUCTO!$B$32</f>
        <v>6175.76</v>
      </c>
      <c r="C32" s="19">
        <f>+[12]ACUEDUCTO!$C$32</f>
        <v>6175.76</v>
      </c>
      <c r="D32" s="26">
        <f>+[12]ACUEDUCTO!$D$32</f>
        <v>6175.76</v>
      </c>
      <c r="E32" s="13">
        <f>+[12]ALCANTARILLADO!$B$32</f>
        <v>3532.32</v>
      </c>
      <c r="F32" s="19">
        <f>+[12]ALCANTARILLADO!$C$32</f>
        <v>3532.32</v>
      </c>
      <c r="G32" s="23">
        <f>+[12]ALCANTARILLADO!$D$32</f>
        <v>3532.32</v>
      </c>
    </row>
    <row r="33" spans="1:150" s="6" customFormat="1" ht="15.95" customHeight="1" x14ac:dyDescent="0.25">
      <c r="A33" s="5" t="s">
        <v>11</v>
      </c>
      <c r="B33" s="13">
        <f>+[12]ACUEDUCTO!$B$33</f>
        <v>1323.2099999999998</v>
      </c>
      <c r="C33" s="19">
        <f>+[12]ACUEDUCTO!$C$33</f>
        <v>1323.2099999999998</v>
      </c>
      <c r="D33" s="26">
        <f>+[12]ACUEDUCTO!$D$33</f>
        <v>1323.2099999999998</v>
      </c>
      <c r="E33" s="13">
        <f>+[12]ALCANTARILLADO!$B$33</f>
        <v>996.52999999999986</v>
      </c>
      <c r="F33" s="19">
        <f>+[12]ALCANTARILLADO!$C$33</f>
        <v>996.52999999999986</v>
      </c>
      <c r="G33" s="23">
        <f>+[12]ALCANTARILLADO!$D$33</f>
        <v>996.52999999999986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+[12]ACUEDUCTO!$B$35</f>
        <v>8028.4880000000003</v>
      </c>
      <c r="C35" s="19">
        <f>+[12]ACUEDUCTO!$C$35</f>
        <v>8028.4880000000003</v>
      </c>
      <c r="D35" s="26">
        <f>+[12]ACUEDUCTO!$D$35</f>
        <v>8028.4880000000003</v>
      </c>
      <c r="E35" s="13">
        <f>+[12]ALCANTARILLADO!$B$35</f>
        <v>4592.0160000000005</v>
      </c>
      <c r="F35" s="19">
        <f>+[12]ALCANTARILLADO!$C$35</f>
        <v>4592.0160000000005</v>
      </c>
      <c r="G35" s="23">
        <f>+[12]ALCANTARILLADO!$D$35</f>
        <v>4592.0160000000005</v>
      </c>
    </row>
    <row r="36" spans="1:150" s="6" customFormat="1" ht="15.95" customHeight="1" thickBot="1" x14ac:dyDescent="0.3">
      <c r="A36" s="11" t="s">
        <v>11</v>
      </c>
      <c r="B36" s="18">
        <f>+[12]ACUEDUCTO!$B$36</f>
        <v>1720.1729999999998</v>
      </c>
      <c r="C36" s="21">
        <f>+[12]ACUEDUCTO!$C$36</f>
        <v>1720.1729999999998</v>
      </c>
      <c r="D36" s="29">
        <f>+[12]ACUEDUCTO!$D$36</f>
        <v>1720.1729999999998</v>
      </c>
      <c r="E36" s="18">
        <f>+[12]ALCANTARILLADO!$B$36</f>
        <v>1295.4889999999998</v>
      </c>
      <c r="F36" s="21">
        <f>+[12]ALCANTARILLADO!$C$36</f>
        <v>1295.4889999999998</v>
      </c>
      <c r="G36" s="25">
        <f>+[12]ALCANTARILLADO!$D$36</f>
        <v>1295.4889999999998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45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+[13]ACUEDUCTO!$B$8</f>
        <v>3385.6434000000004</v>
      </c>
      <c r="C8" s="19">
        <f>+[13]ACUEDUCTO!$C$8</f>
        <v>3385.6434000000004</v>
      </c>
      <c r="D8" s="26">
        <f>+[13]ACUEDUCTO!$D$8</f>
        <v>3385.6434000000004</v>
      </c>
      <c r="E8" s="13">
        <f>+[13]ALCANTARILLADO!$B$8</f>
        <v>1798.1514</v>
      </c>
      <c r="F8" s="19">
        <f>+[13]ALCANTARILLADO!$C$8</f>
        <v>1798.1514</v>
      </c>
      <c r="G8" s="23">
        <f>+[13]ALCANTARILLADO!$D$8</f>
        <v>1798.1514</v>
      </c>
    </row>
    <row r="9" spans="1:7" s="6" customFormat="1" ht="15.95" customHeight="1" x14ac:dyDescent="0.25">
      <c r="A9" s="5" t="s">
        <v>3</v>
      </c>
      <c r="B9" s="13">
        <f>+[13]ACUEDUCTO!$B$9</f>
        <v>948.68820000000028</v>
      </c>
      <c r="C9" s="19">
        <f>+[13]ACUEDUCTO!$C$9</f>
        <v>948.68820000000028</v>
      </c>
      <c r="D9" s="26">
        <f>+[13]ACUEDUCTO!$D$9</f>
        <v>948.68820000000028</v>
      </c>
      <c r="E9" s="13">
        <f>+[13]ALCANTARILLADO!$B$9</f>
        <v>552.22559999999999</v>
      </c>
      <c r="F9" s="19">
        <f>+[13]ALCANTARILLADO!$C$9</f>
        <v>552.22559999999999</v>
      </c>
      <c r="G9" s="23">
        <f>+[13]ALCANTARILLADO!$D$9</f>
        <v>552.22559999999999</v>
      </c>
    </row>
    <row r="10" spans="1:7" s="6" customFormat="1" ht="15.95" customHeight="1" x14ac:dyDescent="0.25">
      <c r="A10" s="5" t="s">
        <v>18</v>
      </c>
      <c r="B10" s="13">
        <f>+[13]ACUEDUCTO!$B$10</f>
        <v>1756.8300000000004</v>
      </c>
      <c r="C10" s="19">
        <f>+[13]ACUEDUCTO!$C$10</f>
        <v>1756.8300000000004</v>
      </c>
      <c r="D10" s="26">
        <f>+[13]ACUEDUCTO!$D$10</f>
        <v>1756.8300000000004</v>
      </c>
      <c r="E10" s="13">
        <f>+[13]ALCANTARILLADO!$B$10</f>
        <v>1022.64</v>
      </c>
      <c r="F10" s="19">
        <f>+[13]ALCANTARILLADO!$C$10</f>
        <v>1022.64</v>
      </c>
      <c r="G10" s="23">
        <f>+[13]ALCANTARILLADO!$D$10</f>
        <v>1022.64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+[13]ACUEDUCTO!$B$12</f>
        <v>5015.768</v>
      </c>
      <c r="C12" s="19">
        <f>+[13]ACUEDUCTO!$C$12</f>
        <v>5015.768</v>
      </c>
      <c r="D12" s="26">
        <f>+[13]ACUEDUCTO!$D$12</f>
        <v>5015.768</v>
      </c>
      <c r="E12" s="13">
        <f>+[13]ALCANTARILLADO!$B$12</f>
        <v>2663.9279999999999</v>
      </c>
      <c r="F12" s="19">
        <f>+[13]ALCANTARILLADO!$C$12</f>
        <v>2663.9279999999999</v>
      </c>
      <c r="G12" s="23">
        <f>+[13]ALCANTARILLADO!$D$12</f>
        <v>2663.9279999999999</v>
      </c>
    </row>
    <row r="13" spans="1:7" s="9" customFormat="1" ht="15.95" customHeight="1" x14ac:dyDescent="0.25">
      <c r="A13" s="8" t="s">
        <v>5</v>
      </c>
      <c r="B13" s="13">
        <f>+[13]ACUEDUCTO!$B$13</f>
        <v>1405.4640000000004</v>
      </c>
      <c r="C13" s="19">
        <f>+[13]ACUEDUCTO!$C$13</f>
        <v>1405.4640000000004</v>
      </c>
      <c r="D13" s="26">
        <f>+[13]ACUEDUCTO!$D$13</f>
        <v>1405.4640000000004</v>
      </c>
      <c r="E13" s="13">
        <f>+[13]ALCANTARILLADO!$B$13</f>
        <v>818.11200000000008</v>
      </c>
      <c r="F13" s="19">
        <f>+[13]ALCANTARILLADO!$C$13</f>
        <v>818.11200000000008</v>
      </c>
      <c r="G13" s="23">
        <f>+[13]ALCANTARILLADO!$D$13</f>
        <v>818.11200000000008</v>
      </c>
    </row>
    <row r="14" spans="1:7" s="6" customFormat="1" ht="15.95" customHeight="1" x14ac:dyDescent="0.25">
      <c r="A14" s="5" t="s">
        <v>18</v>
      </c>
      <c r="B14" s="13">
        <f>+[13]ACUEDUCTO!$B$14</f>
        <v>1756.8300000000004</v>
      </c>
      <c r="C14" s="19">
        <f>+[13]ACUEDUCTO!$C$14</f>
        <v>1756.8300000000004</v>
      </c>
      <c r="D14" s="26">
        <f>+[13]ACUEDUCTO!$D$14</f>
        <v>1756.8300000000004</v>
      </c>
      <c r="E14" s="13">
        <f>+[13]ALCANTARILLADO!$B$14</f>
        <v>1022.64</v>
      </c>
      <c r="F14" s="19">
        <f>+[13]ALCANTARILLADO!$C$14</f>
        <v>1022.64</v>
      </c>
      <c r="G14" s="23">
        <f>+[13]ALCANTARILLADO!$D$14</f>
        <v>1022.64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+[13]ACUEDUCTO!$B$16</f>
        <v>6018.9215999999997</v>
      </c>
      <c r="C16" s="19">
        <f>+[13]ACUEDUCTO!$C$16</f>
        <v>6018.9215999999997</v>
      </c>
      <c r="D16" s="26">
        <f>+[13]ACUEDUCTO!$D$16</f>
        <v>6018.9215999999997</v>
      </c>
      <c r="E16" s="13">
        <f>+[13]ALCANTARILLADO!$B$16</f>
        <v>3196.7135999999996</v>
      </c>
      <c r="F16" s="19">
        <f>+[13]ALCANTARILLADO!$C$16</f>
        <v>3196.7135999999996</v>
      </c>
      <c r="G16" s="23">
        <f>+[13]ALCANTARILLADO!$D$16</f>
        <v>3196.7135999999996</v>
      </c>
    </row>
    <row r="17" spans="1:150" s="6" customFormat="1" ht="15.95" customHeight="1" x14ac:dyDescent="0.25">
      <c r="A17" s="5" t="s">
        <v>5</v>
      </c>
      <c r="B17" s="13">
        <f>+[13]ACUEDUCTO!$B$17</f>
        <v>1686.5568000000003</v>
      </c>
      <c r="C17" s="19">
        <f>+[13]ACUEDUCTO!$C$17</f>
        <v>1686.5568000000003</v>
      </c>
      <c r="D17" s="26">
        <f>+[13]ACUEDUCTO!$D$17</f>
        <v>1686.5568000000003</v>
      </c>
      <c r="E17" s="13">
        <f>+[13]ALCANTARILLADO!$B$17</f>
        <v>981.73439999999994</v>
      </c>
      <c r="F17" s="19">
        <f>+[13]ALCANTARILLADO!$C$17</f>
        <v>981.73439999999994</v>
      </c>
      <c r="G17" s="23">
        <f>+[13]ALCANTARILLADO!$D$17</f>
        <v>981.73439999999994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+[13]ACUEDUCTO!$B$18</f>
        <v>1756.8300000000004</v>
      </c>
      <c r="C18" s="19">
        <f>+[13]ACUEDUCTO!$C$18</f>
        <v>1756.8300000000004</v>
      </c>
      <c r="D18" s="26">
        <f>+[13]ACUEDUCTO!$D$18</f>
        <v>1756.8300000000004</v>
      </c>
      <c r="E18" s="13">
        <f>+[13]ALCANTARILLADO!$B$18</f>
        <v>1022.64</v>
      </c>
      <c r="F18" s="19">
        <f>+[13]ALCANTARILLADO!$C$18</f>
        <v>1022.64</v>
      </c>
      <c r="G18" s="23">
        <f>+[13]ALCANTARILLADO!$D$18</f>
        <v>1022.64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+[13]ACUEDUCTO!$B$20</f>
        <v>6269.71</v>
      </c>
      <c r="C20" s="19">
        <f>+[13]ACUEDUCTO!$C$20</f>
        <v>6269.71</v>
      </c>
      <c r="D20" s="26">
        <f>+[13]ACUEDUCTO!$D$20</f>
        <v>6269.71</v>
      </c>
      <c r="E20" s="13">
        <f>+[13]ALCANTARILLADO!$B$20</f>
        <v>3329.91</v>
      </c>
      <c r="F20" s="19">
        <f>+[13]ALCANTARILLADO!$C$20</f>
        <v>3329.91</v>
      </c>
      <c r="G20" s="23">
        <f>+[13]ALCANTARILLADO!$D$20</f>
        <v>3329.91</v>
      </c>
    </row>
    <row r="21" spans="1:150" s="6" customFormat="1" ht="15.95" customHeight="1" x14ac:dyDescent="0.25">
      <c r="A21" s="5" t="s">
        <v>11</v>
      </c>
      <c r="B21" s="13">
        <f>+[13]ACUEDUCTO!$B$21</f>
        <v>1756.8300000000004</v>
      </c>
      <c r="C21" s="19">
        <f>+[13]ACUEDUCTO!$C$21</f>
        <v>1756.8300000000004</v>
      </c>
      <c r="D21" s="26">
        <f>+[13]ACUEDUCTO!$D$21</f>
        <v>1756.8300000000004</v>
      </c>
      <c r="E21" s="13">
        <f>+[13]ALCANTARILLADO!$B$21</f>
        <v>1022.64</v>
      </c>
      <c r="F21" s="19">
        <f>+[13]ALCANTARILLADO!$C$21</f>
        <v>1022.64</v>
      </c>
      <c r="G21" s="23">
        <f>+[13]ALCANTARILLADO!$D$21</f>
        <v>1022.64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+[13]ACUEDUCTO!$B$23</f>
        <v>9404.5650000000005</v>
      </c>
      <c r="C23" s="19">
        <f>+[13]ACUEDUCTO!$C$23</f>
        <v>9404.5650000000005</v>
      </c>
      <c r="D23" s="26">
        <f>+[13]ACUEDUCTO!$D$23</f>
        <v>9404.5650000000005</v>
      </c>
      <c r="E23" s="13">
        <f>+[13]ALCANTARILLADO!$B$23</f>
        <v>4994.8649999999998</v>
      </c>
      <c r="F23" s="19">
        <f>+[13]ALCANTARILLADO!$C$23</f>
        <v>4994.8649999999998</v>
      </c>
      <c r="G23" s="23">
        <f>+[13]ALCANTARILLADO!$D$23</f>
        <v>4994.8649999999998</v>
      </c>
    </row>
    <row r="24" spans="1:150" s="6" customFormat="1" ht="15.95" customHeight="1" x14ac:dyDescent="0.25">
      <c r="A24" s="5" t="s">
        <v>11</v>
      </c>
      <c r="B24" s="13">
        <f>+[13]ACUEDUCTO!$B$24</f>
        <v>2635.2450000000008</v>
      </c>
      <c r="C24" s="19">
        <f>+[13]ACUEDUCTO!$C$24</f>
        <v>2635.2450000000008</v>
      </c>
      <c r="D24" s="26">
        <f>+[13]ACUEDUCTO!$D$24</f>
        <v>2635.2450000000008</v>
      </c>
      <c r="E24" s="13">
        <f>+[13]ALCANTARILLADO!$B$24</f>
        <v>1533.96</v>
      </c>
      <c r="F24" s="19">
        <f>+[13]ALCANTARILLADO!$C$24</f>
        <v>1533.96</v>
      </c>
      <c r="G24" s="23">
        <f>+[13]ALCANTARILLADO!$D$24</f>
        <v>1533.96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+[13]ACUEDUCTO!$B$26</f>
        <v>10031.536</v>
      </c>
      <c r="C26" s="19">
        <f>+[13]ACUEDUCTO!$C$26</f>
        <v>10031.536</v>
      </c>
      <c r="D26" s="26">
        <f>+[13]ACUEDUCTO!$D$26</f>
        <v>10031.536</v>
      </c>
      <c r="E26" s="13">
        <f>+[13]ALCANTARILLADO!$B$26</f>
        <v>5327.8559999999998</v>
      </c>
      <c r="F26" s="19">
        <f>+[13]ALCANTARILLADO!$C$26</f>
        <v>5327.8559999999998</v>
      </c>
      <c r="G26" s="23">
        <f>+[13]ALCANTARILLADO!$D$26</f>
        <v>5327.8559999999998</v>
      </c>
    </row>
    <row r="27" spans="1:150" s="6" customFormat="1" ht="15.95" customHeight="1" x14ac:dyDescent="0.25">
      <c r="A27" s="5" t="s">
        <v>11</v>
      </c>
      <c r="B27" s="13">
        <f>+[13]ACUEDUCTO!$B$27</f>
        <v>2810.9280000000008</v>
      </c>
      <c r="C27" s="19">
        <f>+[13]ACUEDUCTO!$C$27</f>
        <v>2810.9280000000008</v>
      </c>
      <c r="D27" s="26">
        <f>+[13]ACUEDUCTO!$D$27</f>
        <v>2810.9280000000008</v>
      </c>
      <c r="E27" s="13">
        <f>+[13]ALCANTARILLADO!$B$27</f>
        <v>1636.2240000000002</v>
      </c>
      <c r="F27" s="19">
        <f>+[13]ALCANTARILLADO!$C$27</f>
        <v>1636.2240000000002</v>
      </c>
      <c r="G27" s="23">
        <f>+[13]ALCANTARILLADO!$D$27</f>
        <v>1636.2240000000002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+[13]ACUEDUCTO!$B$29</f>
        <v>9404.5650000000005</v>
      </c>
      <c r="C29" s="19">
        <f>+[13]ACUEDUCTO!$C$29</f>
        <v>9404.5650000000005</v>
      </c>
      <c r="D29" s="26">
        <f>+[13]ACUEDUCTO!$D$29</f>
        <v>9404.5650000000005</v>
      </c>
      <c r="E29" s="13">
        <f>+[13]ALCANTARILLADO!$B$29</f>
        <v>4994.8649999999998</v>
      </c>
      <c r="F29" s="19">
        <f>+[13]ALCANTARILLADO!$C$29</f>
        <v>4994.8649999999998</v>
      </c>
      <c r="G29" s="23">
        <f>+[13]ALCANTARILLADO!$D$29</f>
        <v>4994.8649999999998</v>
      </c>
    </row>
    <row r="30" spans="1:150" s="6" customFormat="1" ht="15.95" customHeight="1" x14ac:dyDescent="0.25">
      <c r="A30" s="5" t="s">
        <v>11</v>
      </c>
      <c r="B30" s="13">
        <f>+[13]ACUEDUCTO!$B$30</f>
        <v>2635.2450000000008</v>
      </c>
      <c r="C30" s="19">
        <f>+[13]ACUEDUCTO!$C$30</f>
        <v>2635.2450000000008</v>
      </c>
      <c r="D30" s="26">
        <f>+[13]ACUEDUCTO!$D$30</f>
        <v>2635.2450000000008</v>
      </c>
      <c r="E30" s="13">
        <f>+[13]ALCANTARILLADO!$B$30</f>
        <v>1533.96</v>
      </c>
      <c r="F30" s="19">
        <f>+[13]ALCANTARILLADO!$C$30</f>
        <v>1533.96</v>
      </c>
      <c r="G30" s="23">
        <f>+[13]ALCANTARILLADO!$D$30</f>
        <v>1533.96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+[13]ACUEDUCTO!$B$32</f>
        <v>6269.71</v>
      </c>
      <c r="C32" s="19">
        <f>+[13]ACUEDUCTO!$C$32</f>
        <v>6269.71</v>
      </c>
      <c r="D32" s="26">
        <f>+[13]ACUEDUCTO!$D$32</f>
        <v>6269.71</v>
      </c>
      <c r="E32" s="13">
        <f>+[13]ALCANTARILLADO!$B$32</f>
        <v>3329.91</v>
      </c>
      <c r="F32" s="19">
        <f>+[13]ALCANTARILLADO!$C$32</f>
        <v>3329.91</v>
      </c>
      <c r="G32" s="23">
        <f>+[13]ALCANTARILLADO!$D$32</f>
        <v>3329.91</v>
      </c>
    </row>
    <row r="33" spans="1:150" s="6" customFormat="1" ht="15.95" customHeight="1" x14ac:dyDescent="0.25">
      <c r="A33" s="5" t="s">
        <v>11</v>
      </c>
      <c r="B33" s="13">
        <f>+[13]ACUEDUCTO!$B$33</f>
        <v>1756.8300000000004</v>
      </c>
      <c r="C33" s="19">
        <f>+[13]ACUEDUCTO!$C$33</f>
        <v>1756.8300000000004</v>
      </c>
      <c r="D33" s="26">
        <f>+[13]ACUEDUCTO!$D$33</f>
        <v>1756.8300000000004</v>
      </c>
      <c r="E33" s="13">
        <f>+[13]ALCANTARILLADO!$B$33</f>
        <v>1022.64</v>
      </c>
      <c r="F33" s="19">
        <f>+[13]ALCANTARILLADO!$C$33</f>
        <v>1022.64</v>
      </c>
      <c r="G33" s="23">
        <f>+[13]ALCANTARILLADO!$D$33</f>
        <v>1022.64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+[13]ACUEDUCTO!$B$35</f>
        <v>8150.6230000000005</v>
      </c>
      <c r="C35" s="19">
        <f>+[13]ACUEDUCTO!$C$35</f>
        <v>8150.6230000000005</v>
      </c>
      <c r="D35" s="26">
        <f>+[13]ACUEDUCTO!$D$35</f>
        <v>8150.6230000000005</v>
      </c>
      <c r="E35" s="13">
        <f>+[13]ALCANTARILLADO!$B$35</f>
        <v>4328.8829999999998</v>
      </c>
      <c r="F35" s="19">
        <f>+[13]ALCANTARILLADO!$C$35</f>
        <v>4328.8829999999998</v>
      </c>
      <c r="G35" s="23">
        <f>+[13]ALCANTARILLADO!$D$35</f>
        <v>4328.8829999999998</v>
      </c>
    </row>
    <row r="36" spans="1:150" s="6" customFormat="1" ht="15.95" customHeight="1" thickBot="1" x14ac:dyDescent="0.3">
      <c r="A36" s="11" t="s">
        <v>11</v>
      </c>
      <c r="B36" s="18">
        <f>+[13]ACUEDUCTO!$B$36</f>
        <v>2283.8790000000004</v>
      </c>
      <c r="C36" s="21">
        <f>+[13]ACUEDUCTO!$C$36</f>
        <v>2283.8790000000004</v>
      </c>
      <c r="D36" s="29">
        <f>+[13]ACUEDUCTO!$D$36</f>
        <v>2283.8790000000004</v>
      </c>
      <c r="E36" s="18">
        <f>+[13]ALCANTARILLADO!$B$36</f>
        <v>1329.432</v>
      </c>
      <c r="F36" s="21">
        <f>+[13]ALCANTARILLADO!$C$36</f>
        <v>1329.432</v>
      </c>
      <c r="G36" s="25">
        <f>+[13]ALCANTARILLADO!$D$36</f>
        <v>1329.432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46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+[14]ACUEDUCTO!$B$8</f>
        <v>5982.41</v>
      </c>
      <c r="C8" s="19">
        <f>+[14]ACUEDUCTO!$C$8</f>
        <v>5982.41</v>
      </c>
      <c r="D8" s="26">
        <f>+[14]ACUEDUCTO!$D$8</f>
        <v>5982.41</v>
      </c>
      <c r="E8" s="13">
        <f>+[14]ALCANTARILLADO!$B$8</f>
        <v>3415.99</v>
      </c>
      <c r="F8" s="19">
        <f>+[14]ALCANTARILLADO!$C$8</f>
        <v>3415.99</v>
      </c>
      <c r="G8" s="23">
        <f>+[14]ALCANTARILLADO!$D$8</f>
        <v>3415.99</v>
      </c>
    </row>
    <row r="9" spans="1:7" s="6" customFormat="1" ht="15.95" customHeight="1" x14ac:dyDescent="0.25">
      <c r="A9" s="5" t="s">
        <v>3</v>
      </c>
      <c r="B9" s="13">
        <f>+[14]ACUEDUCTO!$B$9</f>
        <v>940.26400000000001</v>
      </c>
      <c r="C9" s="19">
        <f>+[14]ACUEDUCTO!$C$9</f>
        <v>940.26400000000001</v>
      </c>
      <c r="D9" s="26">
        <f>+[14]ACUEDUCTO!$D$9</f>
        <v>940.26400000000001</v>
      </c>
      <c r="E9" s="13">
        <f>+[14]ALCANTARILLADO!$B$9</f>
        <v>689.48800000000006</v>
      </c>
      <c r="F9" s="19">
        <f>+[14]ALCANTARILLADO!$C$9</f>
        <v>689.48800000000006</v>
      </c>
      <c r="G9" s="23">
        <f>+[14]ALCANTARILLADO!$D$9</f>
        <v>689.48800000000006</v>
      </c>
    </row>
    <row r="10" spans="1:7" s="6" customFormat="1" ht="15.95" customHeight="1" x14ac:dyDescent="0.25">
      <c r="A10" s="5" t="s">
        <v>18</v>
      </c>
      <c r="B10" s="13">
        <f>+[14]ACUEDUCTO!$B$10</f>
        <v>1175.33</v>
      </c>
      <c r="C10" s="19">
        <f>+[14]ACUEDUCTO!$C$10</f>
        <v>1175.33</v>
      </c>
      <c r="D10" s="26">
        <f>+[14]ACUEDUCTO!$D$10</f>
        <v>1175.33</v>
      </c>
      <c r="E10" s="13">
        <f>+[14]ALCANTARILLADO!$B$10</f>
        <v>861.86</v>
      </c>
      <c r="F10" s="19">
        <f>+[14]ALCANTARILLADO!$C$10</f>
        <v>861.86</v>
      </c>
      <c r="G10" s="23">
        <f>+[14]ALCANTARILLADO!$D$10</f>
        <v>861.86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+[14]ACUEDUCTO!$B$12</f>
        <v>5982.41</v>
      </c>
      <c r="C12" s="19">
        <f>+[14]ACUEDUCTO!$C$12</f>
        <v>5982.41</v>
      </c>
      <c r="D12" s="26">
        <f>+[14]ACUEDUCTO!$D$12</f>
        <v>5982.41</v>
      </c>
      <c r="E12" s="13">
        <f>+[14]ALCANTARILLADO!$B$12</f>
        <v>3415.99</v>
      </c>
      <c r="F12" s="19">
        <f>+[14]ALCANTARILLADO!$C$12</f>
        <v>3415.99</v>
      </c>
      <c r="G12" s="23">
        <f>+[14]ALCANTARILLADO!$D$12</f>
        <v>3415.99</v>
      </c>
    </row>
    <row r="13" spans="1:7" s="9" customFormat="1" ht="15.95" customHeight="1" x14ac:dyDescent="0.25">
      <c r="A13" s="8" t="s">
        <v>5</v>
      </c>
      <c r="B13" s="13">
        <f>+[14]ACUEDUCTO!$B$13</f>
        <v>1116.5635</v>
      </c>
      <c r="C13" s="19">
        <f>+[14]ACUEDUCTO!$C$13</f>
        <v>1116.5635</v>
      </c>
      <c r="D13" s="26">
        <f>+[14]ACUEDUCTO!$D$13</f>
        <v>1116.5635</v>
      </c>
      <c r="E13" s="13">
        <f>+[14]ALCANTARILLADO!$B$13</f>
        <v>818.76699999999994</v>
      </c>
      <c r="F13" s="19">
        <f>+[14]ALCANTARILLADO!$C$13</f>
        <v>818.76699999999994</v>
      </c>
      <c r="G13" s="23">
        <f>+[14]ALCANTARILLADO!$D$13</f>
        <v>818.76699999999994</v>
      </c>
    </row>
    <row r="14" spans="1:7" s="6" customFormat="1" ht="15.95" customHeight="1" x14ac:dyDescent="0.25">
      <c r="A14" s="5" t="s">
        <v>18</v>
      </c>
      <c r="B14" s="13">
        <f>+[14]ACUEDUCTO!$B$14</f>
        <v>1175.33</v>
      </c>
      <c r="C14" s="19">
        <f>+[14]ACUEDUCTO!$C$14</f>
        <v>1175.33</v>
      </c>
      <c r="D14" s="26">
        <f>+[14]ACUEDUCTO!$D$14</f>
        <v>1175.33</v>
      </c>
      <c r="E14" s="13">
        <f>+[14]ALCANTARILLADO!$B$14</f>
        <v>861.86</v>
      </c>
      <c r="F14" s="19">
        <f>+[14]ALCANTARILLADO!$C$14</f>
        <v>861.86</v>
      </c>
      <c r="G14" s="23">
        <f>+[14]ALCANTARILLADO!$D$14</f>
        <v>861.86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+[14]ACUEDUCTO!$B$16</f>
        <v>5982.41</v>
      </c>
      <c r="C16" s="19">
        <f>+[14]ACUEDUCTO!$C$16</f>
        <v>5982.41</v>
      </c>
      <c r="D16" s="26">
        <f>+[14]ACUEDUCTO!$D$16</f>
        <v>5982.41</v>
      </c>
      <c r="E16" s="13">
        <f>+[14]ALCANTARILLADO!$B$16</f>
        <v>3415.99</v>
      </c>
      <c r="F16" s="19">
        <f>+[14]ALCANTARILLADO!$C$16</f>
        <v>3415.99</v>
      </c>
      <c r="G16" s="23">
        <f>+[14]ALCANTARILLADO!$D$16</f>
        <v>3415.99</v>
      </c>
    </row>
    <row r="17" spans="1:150" s="6" customFormat="1" ht="15.95" customHeight="1" x14ac:dyDescent="0.25">
      <c r="A17" s="5" t="s">
        <v>5</v>
      </c>
      <c r="B17" s="13">
        <f>+[14]ACUEDUCTO!$B$17</f>
        <v>1175.33</v>
      </c>
      <c r="C17" s="19">
        <f>+[14]ACUEDUCTO!$C$17</f>
        <v>1175.33</v>
      </c>
      <c r="D17" s="26">
        <f>+[14]ACUEDUCTO!$D$17</f>
        <v>1175.33</v>
      </c>
      <c r="E17" s="13">
        <f>+[14]ALCANTARILLADO!$B$17</f>
        <v>861.86</v>
      </c>
      <c r="F17" s="19">
        <f>+[14]ALCANTARILLADO!$C$17</f>
        <v>861.86</v>
      </c>
      <c r="G17" s="23">
        <f>+[14]ALCANTARILLADO!$D$17</f>
        <v>861.86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+[14]ACUEDUCTO!$B$18</f>
        <v>1175.33</v>
      </c>
      <c r="C18" s="19">
        <f>+[14]ACUEDUCTO!$C$18</f>
        <v>1175.33</v>
      </c>
      <c r="D18" s="26">
        <f>+[14]ACUEDUCTO!$D$18</f>
        <v>1175.33</v>
      </c>
      <c r="E18" s="13">
        <f>+[14]ALCANTARILLADO!$B$18</f>
        <v>861.86</v>
      </c>
      <c r="F18" s="19">
        <f>+[14]ALCANTARILLADO!$C$18</f>
        <v>861.86</v>
      </c>
      <c r="G18" s="23">
        <f>+[14]ALCANTARILLADO!$D$18</f>
        <v>861.86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+[14]ACUEDUCTO!$B$20</f>
        <v>5982.41</v>
      </c>
      <c r="C20" s="19">
        <f>+[14]ACUEDUCTO!$C$20</f>
        <v>5982.41</v>
      </c>
      <c r="D20" s="26">
        <f>+[14]ACUEDUCTO!$D$20</f>
        <v>5982.41</v>
      </c>
      <c r="E20" s="13">
        <f>+[14]ALCANTARILLADO!$B$20</f>
        <v>3415.99</v>
      </c>
      <c r="F20" s="19">
        <f>+[14]ALCANTARILLADO!$C$20</f>
        <v>3415.99</v>
      </c>
      <c r="G20" s="23">
        <f>+[14]ALCANTARILLADO!$D$20</f>
        <v>3415.99</v>
      </c>
    </row>
    <row r="21" spans="1:150" s="6" customFormat="1" ht="15.95" customHeight="1" x14ac:dyDescent="0.25">
      <c r="A21" s="5" t="s">
        <v>11</v>
      </c>
      <c r="B21" s="13">
        <f>+[14]ACUEDUCTO!$B$21</f>
        <v>1175.33</v>
      </c>
      <c r="C21" s="19">
        <f>+[14]ACUEDUCTO!$C$21</f>
        <v>1175.33</v>
      </c>
      <c r="D21" s="26">
        <f>+[14]ACUEDUCTO!$D$21</f>
        <v>1175.33</v>
      </c>
      <c r="E21" s="13">
        <f>+[14]ALCANTARILLADO!$B$21</f>
        <v>861.86</v>
      </c>
      <c r="F21" s="19">
        <f>+[14]ALCANTARILLADO!$C$21</f>
        <v>861.86</v>
      </c>
      <c r="G21" s="23">
        <f>+[14]ALCANTARILLADO!$D$21</f>
        <v>861.86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+[14]ACUEDUCTO!$B$23</f>
        <v>8973.6149999999998</v>
      </c>
      <c r="C23" s="19">
        <f>+[14]ACUEDUCTO!$C$23</f>
        <v>8973.6149999999998</v>
      </c>
      <c r="D23" s="26">
        <f>+[14]ACUEDUCTO!$D$23</f>
        <v>8973.6149999999998</v>
      </c>
      <c r="E23" s="13">
        <f>+[14]ALCANTARILLADO!$B$23</f>
        <v>5123.9849999999997</v>
      </c>
      <c r="F23" s="19">
        <f>+[14]ALCANTARILLADO!$C$23</f>
        <v>5123.9849999999997</v>
      </c>
      <c r="G23" s="23">
        <f>+[14]ALCANTARILLADO!$D$23</f>
        <v>5123.9849999999997</v>
      </c>
    </row>
    <row r="24" spans="1:150" s="6" customFormat="1" ht="15.95" customHeight="1" x14ac:dyDescent="0.25">
      <c r="A24" s="5" t="s">
        <v>11</v>
      </c>
      <c r="B24" s="13">
        <f>+[14]ACUEDUCTO!$B$24</f>
        <v>1762.9949999999999</v>
      </c>
      <c r="C24" s="19">
        <f>+[14]ACUEDUCTO!$C$24</f>
        <v>1762.9949999999999</v>
      </c>
      <c r="D24" s="26">
        <f>+[14]ACUEDUCTO!$D$24</f>
        <v>1762.9949999999999</v>
      </c>
      <c r="E24" s="13">
        <f>+[14]ALCANTARILLADO!$B$24</f>
        <v>1292.79</v>
      </c>
      <c r="F24" s="19">
        <f>+[14]ALCANTARILLADO!$C$24</f>
        <v>1292.79</v>
      </c>
      <c r="G24" s="23">
        <f>+[14]ALCANTARILLADO!$D$24</f>
        <v>1292.79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+[14]ACUEDUCTO!$B$26</f>
        <v>9571.8559999999998</v>
      </c>
      <c r="C26" s="19">
        <f>+[14]ACUEDUCTO!$C$26</f>
        <v>9571.8559999999998</v>
      </c>
      <c r="D26" s="26">
        <f>+[14]ACUEDUCTO!$D$26</f>
        <v>9571.8559999999998</v>
      </c>
      <c r="E26" s="13">
        <f>+[14]ALCANTARILLADO!$B$26</f>
        <v>5465.5839999999998</v>
      </c>
      <c r="F26" s="19">
        <f>+[14]ALCANTARILLADO!$C$26</f>
        <v>5465.5839999999998</v>
      </c>
      <c r="G26" s="23">
        <f>+[14]ALCANTARILLADO!$D$26</f>
        <v>5465.5839999999998</v>
      </c>
    </row>
    <row r="27" spans="1:150" s="6" customFormat="1" ht="15.95" customHeight="1" x14ac:dyDescent="0.25">
      <c r="A27" s="5" t="s">
        <v>11</v>
      </c>
      <c r="B27" s="13">
        <f>+[14]ACUEDUCTO!$B$27</f>
        <v>1880.528</v>
      </c>
      <c r="C27" s="19">
        <f>+[14]ACUEDUCTO!$C$27</f>
        <v>1880.528</v>
      </c>
      <c r="D27" s="26">
        <f>+[14]ACUEDUCTO!$D$27</f>
        <v>1880.528</v>
      </c>
      <c r="E27" s="13">
        <f>+[14]ALCANTARILLADO!$B$27</f>
        <v>1378.9760000000001</v>
      </c>
      <c r="F27" s="19">
        <f>+[14]ALCANTARILLADO!$C$27</f>
        <v>1378.9760000000001</v>
      </c>
      <c r="G27" s="23">
        <f>+[14]ALCANTARILLADO!$D$27</f>
        <v>1378.9760000000001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+[14]ACUEDUCTO!$B$29</f>
        <v>8973.6149999999998</v>
      </c>
      <c r="C29" s="19">
        <f>+[14]ACUEDUCTO!$C$29</f>
        <v>8973.6149999999998</v>
      </c>
      <c r="D29" s="26">
        <f>+[14]ACUEDUCTO!$D$29</f>
        <v>8973.6149999999998</v>
      </c>
      <c r="E29" s="13">
        <f>+[14]ALCANTARILLADO!$B$29</f>
        <v>5123.9849999999997</v>
      </c>
      <c r="F29" s="19">
        <f>+[14]ALCANTARILLADO!$C$29</f>
        <v>5123.9849999999997</v>
      </c>
      <c r="G29" s="23">
        <f>+[14]ALCANTARILLADO!$D$29</f>
        <v>5123.9849999999997</v>
      </c>
    </row>
    <row r="30" spans="1:150" s="6" customFormat="1" ht="15.95" customHeight="1" x14ac:dyDescent="0.25">
      <c r="A30" s="5" t="s">
        <v>11</v>
      </c>
      <c r="B30" s="13">
        <f>+[14]ACUEDUCTO!$B$30</f>
        <v>1762.9949999999999</v>
      </c>
      <c r="C30" s="19">
        <f>+[14]ACUEDUCTO!$C$30</f>
        <v>1762.9949999999999</v>
      </c>
      <c r="D30" s="26">
        <f>+[14]ACUEDUCTO!$D$30</f>
        <v>1762.9949999999999</v>
      </c>
      <c r="E30" s="13">
        <f>+[14]ALCANTARILLADO!$B$30</f>
        <v>1292.79</v>
      </c>
      <c r="F30" s="19">
        <f>+[14]ALCANTARILLADO!$C$30</f>
        <v>1292.79</v>
      </c>
      <c r="G30" s="23">
        <f>+[14]ALCANTARILLADO!$D$30</f>
        <v>1292.79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+[14]ACUEDUCTO!$B$32</f>
        <v>5982.41</v>
      </c>
      <c r="C32" s="19">
        <f>+[14]ACUEDUCTO!$C$32</f>
        <v>5982.41</v>
      </c>
      <c r="D32" s="26">
        <f>+[14]ACUEDUCTO!$D$32</f>
        <v>5982.41</v>
      </c>
      <c r="E32" s="13">
        <f>+[14]ALCANTARILLADO!$B$32</f>
        <v>3415.99</v>
      </c>
      <c r="F32" s="19">
        <f>+[14]ALCANTARILLADO!$C$32</f>
        <v>3415.99</v>
      </c>
      <c r="G32" s="23">
        <f>+[14]ALCANTARILLADO!$D$32</f>
        <v>3415.99</v>
      </c>
    </row>
    <row r="33" spans="1:150" s="6" customFormat="1" ht="15.95" customHeight="1" x14ac:dyDescent="0.25">
      <c r="A33" s="5" t="s">
        <v>11</v>
      </c>
      <c r="B33" s="13">
        <f>+[14]ACUEDUCTO!$B$33</f>
        <v>1175.33</v>
      </c>
      <c r="C33" s="19">
        <f>+[14]ACUEDUCTO!$C$33</f>
        <v>1175.33</v>
      </c>
      <c r="D33" s="26">
        <f>+[14]ACUEDUCTO!$D$33</f>
        <v>1175.33</v>
      </c>
      <c r="E33" s="13">
        <f>+[14]ALCANTARILLADO!$B$33</f>
        <v>861.86</v>
      </c>
      <c r="F33" s="19">
        <f>+[14]ALCANTARILLADO!$C$33</f>
        <v>861.86</v>
      </c>
      <c r="G33" s="23">
        <f>+[14]ALCANTARILLADO!$D$33</f>
        <v>861.86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+[14]ACUEDUCTO!$B$35</f>
        <v>7777.1329999999998</v>
      </c>
      <c r="C35" s="19">
        <f>+[14]ACUEDUCTO!$C$35</f>
        <v>7777.1329999999998</v>
      </c>
      <c r="D35" s="26">
        <f>+[14]ACUEDUCTO!$D$35</f>
        <v>7777.1329999999998</v>
      </c>
      <c r="E35" s="13">
        <f>+[14]ALCANTARILLADO!$B$35</f>
        <v>4440.7870000000003</v>
      </c>
      <c r="F35" s="19">
        <f>+[14]ALCANTARILLADO!$C$35</f>
        <v>4440.7870000000003</v>
      </c>
      <c r="G35" s="23">
        <f>+[14]ALCANTARILLADO!$D$35</f>
        <v>4440.7870000000003</v>
      </c>
    </row>
    <row r="36" spans="1:150" s="6" customFormat="1" ht="15.95" customHeight="1" thickBot="1" x14ac:dyDescent="0.3">
      <c r="A36" s="11" t="s">
        <v>11</v>
      </c>
      <c r="B36" s="18">
        <f>+[14]ACUEDUCTO!$B$36</f>
        <v>1527.9289999999999</v>
      </c>
      <c r="C36" s="21">
        <f>+[14]ACUEDUCTO!$C$36</f>
        <v>1527.9289999999999</v>
      </c>
      <c r="D36" s="29">
        <f>+[14]ACUEDUCTO!$D$36</f>
        <v>1527.9289999999999</v>
      </c>
      <c r="E36" s="18">
        <f>+[14]ALCANTARILLADO!$B$36</f>
        <v>1120.4180000000001</v>
      </c>
      <c r="F36" s="21">
        <f>+[14]ALCANTARILLADO!$C$36</f>
        <v>1120.4180000000001</v>
      </c>
      <c r="G36" s="25">
        <f>+[14]ALCANTARILLADO!$D$36</f>
        <v>1120.4180000000001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47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+[15]ACUEDUCTO!$B$8</f>
        <v>6475.69</v>
      </c>
      <c r="C8" s="19">
        <f>+[15]ACUEDUCTO!$C$8</f>
        <v>6475.69</v>
      </c>
      <c r="D8" s="26">
        <f>+[15]ACUEDUCTO!$D$8</f>
        <v>6475.69</v>
      </c>
      <c r="E8" s="13">
        <f>+[15]ALCANTARILLADO!$B$8</f>
        <v>3524.06</v>
      </c>
      <c r="F8" s="19">
        <f>+[15]ALCANTARILLADO!$C$8</f>
        <v>3524.06</v>
      </c>
      <c r="G8" s="23">
        <f>+[15]ALCANTARILLADO!$D$8</f>
        <v>3524.06</v>
      </c>
    </row>
    <row r="9" spans="1:7" s="6" customFormat="1" ht="15.95" customHeight="1" x14ac:dyDescent="0.25">
      <c r="A9" s="5" t="s">
        <v>3</v>
      </c>
      <c r="B9" s="13">
        <f>+[15]ACUEDUCTO!$B$9</f>
        <v>821.33600000000013</v>
      </c>
      <c r="C9" s="19">
        <f>+[15]ACUEDUCTO!$C$9</f>
        <v>821.33600000000013</v>
      </c>
      <c r="D9" s="26">
        <f>+[15]ACUEDUCTO!$D$9</f>
        <v>821.33600000000013</v>
      </c>
      <c r="E9" s="13">
        <f>+[15]ALCANTARILLADO!$B$9</f>
        <v>528.10799999999995</v>
      </c>
      <c r="F9" s="19">
        <f>+[15]ALCANTARILLADO!$C$9</f>
        <v>528.10799999999995</v>
      </c>
      <c r="G9" s="23">
        <f>+[15]ALCANTARILLADO!$D$9</f>
        <v>528.10799999999995</v>
      </c>
    </row>
    <row r="10" spans="1:7" s="6" customFormat="1" ht="15.95" customHeight="1" x14ac:dyDescent="0.25">
      <c r="A10" s="5" t="s">
        <v>18</v>
      </c>
      <c r="B10" s="13">
        <f>+[15]ACUEDUCTO!$B$10</f>
        <v>2053.34</v>
      </c>
      <c r="C10" s="19">
        <f>+[15]ACUEDUCTO!$C$10</f>
        <v>2053.34</v>
      </c>
      <c r="D10" s="26">
        <f>+[15]ACUEDUCTO!$D$10</f>
        <v>2053.34</v>
      </c>
      <c r="E10" s="13">
        <f>+[15]ALCANTARILLADO!$B$10</f>
        <v>1320.2699999999998</v>
      </c>
      <c r="F10" s="19">
        <f>+[15]ALCANTARILLADO!$C$10</f>
        <v>1320.2699999999998</v>
      </c>
      <c r="G10" s="23">
        <f>+[15]ALCANTARILLADO!$D$10</f>
        <v>1320.2699999999998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+[15]ACUEDUCTO!$B$12</f>
        <v>6475.69</v>
      </c>
      <c r="C12" s="19">
        <f>+[15]ACUEDUCTO!$C$12</f>
        <v>6475.69</v>
      </c>
      <c r="D12" s="26">
        <f>+[15]ACUEDUCTO!$D$12</f>
        <v>6475.69</v>
      </c>
      <c r="E12" s="13">
        <f>+[15]ALCANTARILLADO!$B$12</f>
        <v>3524.06</v>
      </c>
      <c r="F12" s="19">
        <f>+[15]ALCANTARILLADO!$C$12</f>
        <v>3524.06</v>
      </c>
      <c r="G12" s="23">
        <f>+[15]ALCANTARILLADO!$D$12</f>
        <v>3524.06</v>
      </c>
    </row>
    <row r="13" spans="1:7" s="9" customFormat="1" ht="15.95" customHeight="1" x14ac:dyDescent="0.25">
      <c r="A13" s="8" t="s">
        <v>5</v>
      </c>
      <c r="B13" s="13">
        <f>+[15]ACUEDUCTO!$B$13</f>
        <v>1642.6720000000003</v>
      </c>
      <c r="C13" s="19">
        <f>+[15]ACUEDUCTO!$C$13</f>
        <v>1642.6720000000003</v>
      </c>
      <c r="D13" s="26">
        <f>+[15]ACUEDUCTO!$D$13</f>
        <v>1642.6720000000003</v>
      </c>
      <c r="E13" s="13">
        <f>+[15]ALCANTARILLADO!$B$13</f>
        <v>1056.2159999999999</v>
      </c>
      <c r="F13" s="19">
        <f>+[15]ALCANTARILLADO!$C$13</f>
        <v>1056.2159999999999</v>
      </c>
      <c r="G13" s="23">
        <f>+[15]ALCANTARILLADO!$D$13</f>
        <v>1056.2159999999999</v>
      </c>
    </row>
    <row r="14" spans="1:7" s="6" customFormat="1" ht="15.95" customHeight="1" x14ac:dyDescent="0.25">
      <c r="A14" s="5" t="s">
        <v>18</v>
      </c>
      <c r="B14" s="13">
        <f>+[15]ACUEDUCTO!$B$14</f>
        <v>2053.34</v>
      </c>
      <c r="C14" s="19">
        <f>+[15]ACUEDUCTO!$C$14</f>
        <v>2053.34</v>
      </c>
      <c r="D14" s="26">
        <f>+[15]ACUEDUCTO!$D$14</f>
        <v>2053.34</v>
      </c>
      <c r="E14" s="13">
        <f>+[15]ALCANTARILLADO!$B$14</f>
        <v>1320.2699999999998</v>
      </c>
      <c r="F14" s="19">
        <f>+[15]ALCANTARILLADO!$C$14</f>
        <v>1320.2699999999998</v>
      </c>
      <c r="G14" s="23">
        <f>+[15]ALCANTARILLADO!$D$14</f>
        <v>1320.2699999999998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+[15]ACUEDUCTO!$B$16</f>
        <v>6475.69</v>
      </c>
      <c r="C16" s="19">
        <f>+[15]ACUEDUCTO!$C$16</f>
        <v>6475.69</v>
      </c>
      <c r="D16" s="26">
        <f>+[15]ACUEDUCTO!$D$16</f>
        <v>6475.69</v>
      </c>
      <c r="E16" s="13">
        <f>+[15]ALCANTARILLADO!$B$16</f>
        <v>3524.06</v>
      </c>
      <c r="F16" s="19">
        <f>+[15]ALCANTARILLADO!$C$16</f>
        <v>3524.06</v>
      </c>
      <c r="G16" s="23">
        <f>+[15]ALCANTARILLADO!$D$16</f>
        <v>3524.06</v>
      </c>
    </row>
    <row r="17" spans="1:150" s="6" customFormat="1" ht="15.95" customHeight="1" x14ac:dyDescent="0.25">
      <c r="A17" s="5" t="s">
        <v>5</v>
      </c>
      <c r="B17" s="13">
        <f>+[15]ACUEDUCTO!$B$17</f>
        <v>1950.673</v>
      </c>
      <c r="C17" s="19">
        <f>+[15]ACUEDUCTO!$C$17</f>
        <v>1950.673</v>
      </c>
      <c r="D17" s="26">
        <f>+[15]ACUEDUCTO!$D$17</f>
        <v>1950.673</v>
      </c>
      <c r="E17" s="13">
        <f>+[15]ALCANTARILLADO!$B$17</f>
        <v>1254.2564999999997</v>
      </c>
      <c r="F17" s="19">
        <f>+[15]ALCANTARILLADO!$C$17</f>
        <v>1254.2564999999997</v>
      </c>
      <c r="G17" s="23">
        <f>+[15]ALCANTARILLADO!$D$17</f>
        <v>1254.2564999999997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+[15]ACUEDUCTO!$B$18</f>
        <v>2053.34</v>
      </c>
      <c r="C18" s="19">
        <f>+[15]ACUEDUCTO!$C$18</f>
        <v>2053.34</v>
      </c>
      <c r="D18" s="26">
        <f>+[15]ACUEDUCTO!$D$18</f>
        <v>2053.34</v>
      </c>
      <c r="E18" s="13">
        <f>+[15]ALCANTARILLADO!$B$18</f>
        <v>1320.2699999999998</v>
      </c>
      <c r="F18" s="19">
        <f>+[15]ALCANTARILLADO!$C$18</f>
        <v>1320.2699999999998</v>
      </c>
      <c r="G18" s="23">
        <f>+[15]ALCANTARILLADO!$D$18</f>
        <v>1320.2699999999998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+[15]ACUEDUCTO!$B$20</f>
        <v>6475.69</v>
      </c>
      <c r="C20" s="19">
        <f>+[15]ACUEDUCTO!$C$20</f>
        <v>6475.69</v>
      </c>
      <c r="D20" s="26">
        <f>+[15]ACUEDUCTO!$D$20</f>
        <v>6475.69</v>
      </c>
      <c r="E20" s="13">
        <f>+[15]ALCANTARILLADO!$B$20</f>
        <v>3524.06</v>
      </c>
      <c r="F20" s="19">
        <f>+[15]ALCANTARILLADO!$C$20</f>
        <v>3524.06</v>
      </c>
      <c r="G20" s="23">
        <f>+[15]ALCANTARILLADO!$D$20</f>
        <v>3524.06</v>
      </c>
    </row>
    <row r="21" spans="1:150" s="6" customFormat="1" ht="15.95" customHeight="1" x14ac:dyDescent="0.25">
      <c r="A21" s="5" t="s">
        <v>11</v>
      </c>
      <c r="B21" s="13">
        <f>+[15]ACUEDUCTO!$B$21</f>
        <v>2053.34</v>
      </c>
      <c r="C21" s="19">
        <f>+[15]ACUEDUCTO!$C$21</f>
        <v>2053.34</v>
      </c>
      <c r="D21" s="26">
        <f>+[15]ACUEDUCTO!$D$21</f>
        <v>2053.34</v>
      </c>
      <c r="E21" s="13">
        <f>+[15]ALCANTARILLADO!$B$21</f>
        <v>1320.2699999999998</v>
      </c>
      <c r="F21" s="19">
        <f>+[15]ALCANTARILLADO!$C$21</f>
        <v>1320.2699999999998</v>
      </c>
      <c r="G21" s="23">
        <f>+[15]ALCANTARILLADO!$D$21</f>
        <v>1320.2699999999998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+[15]ACUEDUCTO!$B$23</f>
        <v>9713.5349999999999</v>
      </c>
      <c r="C23" s="19">
        <f>+[15]ACUEDUCTO!$C$23</f>
        <v>9713.5349999999999</v>
      </c>
      <c r="D23" s="26">
        <f>+[15]ACUEDUCTO!$D$23</f>
        <v>9713.5349999999999</v>
      </c>
      <c r="E23" s="13">
        <f>+[15]ALCANTARILLADO!$B$23</f>
        <v>5286.09</v>
      </c>
      <c r="F23" s="19">
        <f>+[15]ALCANTARILLADO!$C$23</f>
        <v>5286.09</v>
      </c>
      <c r="G23" s="23">
        <f>+[15]ALCANTARILLADO!$D$23</f>
        <v>5286.09</v>
      </c>
    </row>
    <row r="24" spans="1:150" s="6" customFormat="1" ht="15.95" customHeight="1" x14ac:dyDescent="0.25">
      <c r="A24" s="5" t="s">
        <v>11</v>
      </c>
      <c r="B24" s="13">
        <f>+[15]ACUEDUCTO!$B$24</f>
        <v>3080.01</v>
      </c>
      <c r="C24" s="19">
        <f>+[15]ACUEDUCTO!$C$24</f>
        <v>3080.01</v>
      </c>
      <c r="D24" s="26">
        <f>+[15]ACUEDUCTO!$D$24</f>
        <v>3080.01</v>
      </c>
      <c r="E24" s="13">
        <f>+[15]ALCANTARILLADO!$B$24</f>
        <v>1980.4049999999997</v>
      </c>
      <c r="F24" s="19">
        <f>+[15]ALCANTARILLADO!$C$24</f>
        <v>1980.4049999999997</v>
      </c>
      <c r="G24" s="23">
        <f>+[15]ALCANTARILLADO!$D$24</f>
        <v>1980.4049999999997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+[15]ACUEDUCTO!$B$26</f>
        <v>10361.103999999999</v>
      </c>
      <c r="C26" s="19">
        <f>+[15]ACUEDUCTO!$C$26</f>
        <v>10361.103999999999</v>
      </c>
      <c r="D26" s="26">
        <f>+[15]ACUEDUCTO!$D$26</f>
        <v>10361.103999999999</v>
      </c>
      <c r="E26" s="13">
        <f>+[15]ALCANTARILLADO!$B$26</f>
        <v>5638.4960000000001</v>
      </c>
      <c r="F26" s="19">
        <f>+[15]ALCANTARILLADO!$C$26</f>
        <v>5638.4960000000001</v>
      </c>
      <c r="G26" s="23">
        <f>+[15]ALCANTARILLADO!$D$26</f>
        <v>5638.4960000000001</v>
      </c>
    </row>
    <row r="27" spans="1:150" s="6" customFormat="1" ht="15.95" customHeight="1" x14ac:dyDescent="0.25">
      <c r="A27" s="5" t="s">
        <v>11</v>
      </c>
      <c r="B27" s="13">
        <f>+[15]ACUEDUCTO!$B$27</f>
        <v>3285.3440000000005</v>
      </c>
      <c r="C27" s="19">
        <f>+[15]ACUEDUCTO!$C$27</f>
        <v>3285.3440000000005</v>
      </c>
      <c r="D27" s="26">
        <f>+[15]ACUEDUCTO!$D$27</f>
        <v>3285.3440000000005</v>
      </c>
      <c r="E27" s="13">
        <f>+[15]ALCANTARILLADO!$B$27</f>
        <v>2112.4319999999998</v>
      </c>
      <c r="F27" s="19">
        <f>+[15]ALCANTARILLADO!$C$27</f>
        <v>2112.4319999999998</v>
      </c>
      <c r="G27" s="23">
        <f>+[15]ALCANTARILLADO!$D$27</f>
        <v>2112.4319999999998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+[15]ACUEDUCTO!$B$29</f>
        <v>9713.5349999999999</v>
      </c>
      <c r="C29" s="19">
        <f>+[15]ACUEDUCTO!$C$29</f>
        <v>9713.5349999999999</v>
      </c>
      <c r="D29" s="26">
        <f>+[15]ACUEDUCTO!$D$29</f>
        <v>9713.5349999999999</v>
      </c>
      <c r="E29" s="13">
        <f>+[15]ALCANTARILLADO!$B$29</f>
        <v>5286.09</v>
      </c>
      <c r="F29" s="19">
        <f>+[15]ALCANTARILLADO!$C$29</f>
        <v>5286.09</v>
      </c>
      <c r="G29" s="23">
        <f>+[15]ALCANTARILLADO!$D$29</f>
        <v>5286.09</v>
      </c>
    </row>
    <row r="30" spans="1:150" s="6" customFormat="1" ht="15.95" customHeight="1" x14ac:dyDescent="0.25">
      <c r="A30" s="5" t="s">
        <v>11</v>
      </c>
      <c r="B30" s="13">
        <f>+[15]ACUEDUCTO!$B$30</f>
        <v>3080.01</v>
      </c>
      <c r="C30" s="19">
        <f>+[15]ACUEDUCTO!$C$30</f>
        <v>3080.01</v>
      </c>
      <c r="D30" s="26">
        <f>+[15]ACUEDUCTO!$D$30</f>
        <v>3080.01</v>
      </c>
      <c r="E30" s="13">
        <f>+[15]ALCANTARILLADO!$B$30</f>
        <v>1980.4049999999997</v>
      </c>
      <c r="F30" s="19">
        <f>+[15]ALCANTARILLADO!$C$30</f>
        <v>1980.4049999999997</v>
      </c>
      <c r="G30" s="23">
        <f>+[15]ALCANTARILLADO!$D$30</f>
        <v>1980.4049999999997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+[15]ACUEDUCTO!$B$32</f>
        <v>6475.69</v>
      </c>
      <c r="C32" s="19">
        <f>+[15]ACUEDUCTO!$C$32</f>
        <v>6475.69</v>
      </c>
      <c r="D32" s="26">
        <f>+[15]ACUEDUCTO!$D$32</f>
        <v>6475.69</v>
      </c>
      <c r="E32" s="13">
        <f>+[15]ALCANTARILLADO!$B$32</f>
        <v>3524.06</v>
      </c>
      <c r="F32" s="19">
        <f>+[15]ALCANTARILLADO!$C$32</f>
        <v>3524.06</v>
      </c>
      <c r="G32" s="23">
        <f>+[15]ALCANTARILLADO!$D$32</f>
        <v>3524.06</v>
      </c>
    </row>
    <row r="33" spans="1:150" s="6" customFormat="1" ht="15.95" customHeight="1" x14ac:dyDescent="0.25">
      <c r="A33" s="5" t="s">
        <v>11</v>
      </c>
      <c r="B33" s="13">
        <f>+[15]ACUEDUCTO!$B$33</f>
        <v>2053.34</v>
      </c>
      <c r="C33" s="19">
        <f>+[15]ACUEDUCTO!$C$33</f>
        <v>2053.34</v>
      </c>
      <c r="D33" s="26">
        <f>+[15]ACUEDUCTO!$D$33</f>
        <v>2053.34</v>
      </c>
      <c r="E33" s="13">
        <f>+[15]ALCANTARILLADO!$B$33</f>
        <v>1320.2699999999998</v>
      </c>
      <c r="F33" s="19">
        <f>+[15]ALCANTARILLADO!$C$33</f>
        <v>1320.2699999999998</v>
      </c>
      <c r="G33" s="23">
        <f>+[15]ALCANTARILLADO!$D$33</f>
        <v>1320.2699999999998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+[15]ACUEDUCTO!$B$35</f>
        <v>8418.396999999999</v>
      </c>
      <c r="C35" s="19">
        <f>+[15]ACUEDUCTO!$C$35</f>
        <v>8418.396999999999</v>
      </c>
      <c r="D35" s="26">
        <f>+[15]ACUEDUCTO!$D$35</f>
        <v>8418.396999999999</v>
      </c>
      <c r="E35" s="13">
        <f>+[15]ALCANTARILLADO!$B$35</f>
        <v>4581.2780000000002</v>
      </c>
      <c r="F35" s="19">
        <f>+[15]ALCANTARILLADO!$C$35</f>
        <v>4581.2780000000002</v>
      </c>
      <c r="G35" s="23">
        <f>+[15]ALCANTARILLADO!$D$35</f>
        <v>4581.2780000000002</v>
      </c>
    </row>
    <row r="36" spans="1:150" s="6" customFormat="1" ht="15.95" customHeight="1" thickBot="1" x14ac:dyDescent="0.3">
      <c r="A36" s="11" t="s">
        <v>11</v>
      </c>
      <c r="B36" s="18">
        <f>+[15]ACUEDUCTO!$B$36</f>
        <v>2669.3420000000001</v>
      </c>
      <c r="C36" s="21">
        <f>+[15]ACUEDUCTO!$C$36</f>
        <v>2669.3420000000001</v>
      </c>
      <c r="D36" s="29">
        <f>+[15]ACUEDUCTO!$D$36</f>
        <v>2669.3420000000001</v>
      </c>
      <c r="E36" s="18">
        <f>+[15]ALCANTARILLADO!$B$36</f>
        <v>1716.3509999999997</v>
      </c>
      <c r="F36" s="21">
        <f>+[15]ALCANTARILLADO!$C$36</f>
        <v>1716.3509999999997</v>
      </c>
      <c r="G36" s="25">
        <f>+[15]ALCANTARILLADO!$D$36</f>
        <v>1716.3509999999997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48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+[16]ACUEDUCTO!$B$8</f>
        <v>5775.92</v>
      </c>
      <c r="C8" s="19">
        <f>+[16]ACUEDUCTO!$C$8</f>
        <v>5775.92</v>
      </c>
      <c r="D8" s="26">
        <f>+[16]ACUEDUCTO!$D$8</f>
        <v>5775.92</v>
      </c>
      <c r="E8" s="13">
        <f>+[16]ALCANTARILLADO!$B$8</f>
        <v>3250.84</v>
      </c>
      <c r="F8" s="19">
        <f>+[16]ALCANTARILLADO!$C$8</f>
        <v>3250.84</v>
      </c>
      <c r="G8" s="23">
        <f>+[16]ALCANTARILLADO!$D$8</f>
        <v>3250.84</v>
      </c>
    </row>
    <row r="9" spans="1:7" s="6" customFormat="1" ht="15.95" customHeight="1" x14ac:dyDescent="0.25">
      <c r="A9" s="5" t="s">
        <v>3</v>
      </c>
      <c r="B9" s="13">
        <f>+[16]ACUEDUCTO!$B$9</f>
        <v>915.17759999999987</v>
      </c>
      <c r="C9" s="19">
        <f>+[16]ACUEDUCTO!$C$9</f>
        <v>915.17759999999987</v>
      </c>
      <c r="D9" s="26">
        <f>+[16]ACUEDUCTO!$D$9</f>
        <v>915.17759999999987</v>
      </c>
      <c r="E9" s="13">
        <f>+[16]ALCANTARILLADO!$B$9</f>
        <v>1055.9338</v>
      </c>
      <c r="F9" s="19">
        <f>+[16]ALCANTARILLADO!$C$9</f>
        <v>1055.9338</v>
      </c>
      <c r="G9" s="23">
        <f>+[16]ALCANTARILLADO!$D$9</f>
        <v>1055.9338</v>
      </c>
    </row>
    <row r="10" spans="1:7" s="6" customFormat="1" ht="15.95" customHeight="1" x14ac:dyDescent="0.25">
      <c r="A10" s="5" t="s">
        <v>18</v>
      </c>
      <c r="B10" s="13">
        <f>+[16]ACUEDUCTO!$B$10</f>
        <v>1064.1599999999999</v>
      </c>
      <c r="C10" s="19">
        <f>+[16]ACUEDUCTO!$C$10</f>
        <v>1064.1599999999999</v>
      </c>
      <c r="D10" s="26">
        <f>+[16]ACUEDUCTO!$D$10</f>
        <v>1064.1599999999999</v>
      </c>
      <c r="E10" s="13">
        <f>+[16]ALCANTARILLADO!$B$10</f>
        <v>1227.8300000000002</v>
      </c>
      <c r="F10" s="19">
        <f>+[16]ALCANTARILLADO!$C$10</f>
        <v>1227.8300000000002</v>
      </c>
      <c r="G10" s="23">
        <f>+[16]ALCANTARILLADO!$D$10</f>
        <v>1227.8300000000002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+[16]ACUEDUCTO!$B$12</f>
        <v>5775.92</v>
      </c>
      <c r="C12" s="19">
        <f>+[16]ACUEDUCTO!$C$12</f>
        <v>5775.92</v>
      </c>
      <c r="D12" s="26">
        <f>+[16]ACUEDUCTO!$D$12</f>
        <v>5775.92</v>
      </c>
      <c r="E12" s="13">
        <f>+[16]ALCANTARILLADO!$B$12</f>
        <v>3250.84</v>
      </c>
      <c r="F12" s="19">
        <f>+[16]ALCANTARILLADO!$C$12</f>
        <v>3250.84</v>
      </c>
      <c r="G12" s="23">
        <f>+[16]ALCANTARILLADO!$D$12</f>
        <v>3250.84</v>
      </c>
    </row>
    <row r="13" spans="1:7" s="9" customFormat="1" ht="15.95" customHeight="1" x14ac:dyDescent="0.25">
      <c r="A13" s="8" t="s">
        <v>5</v>
      </c>
      <c r="B13" s="13">
        <f>+[16]ACUEDUCTO!$B$13</f>
        <v>915.17759999999987</v>
      </c>
      <c r="C13" s="19">
        <f>+[16]ACUEDUCTO!$C$13</f>
        <v>915.17759999999987</v>
      </c>
      <c r="D13" s="26">
        <f>+[16]ACUEDUCTO!$D$13</f>
        <v>915.17759999999987</v>
      </c>
      <c r="E13" s="13">
        <f>+[16]ALCANTARILLADO!$B$13</f>
        <v>1055.9338</v>
      </c>
      <c r="F13" s="19">
        <f>+[16]ALCANTARILLADO!$C$13</f>
        <v>1055.9338</v>
      </c>
      <c r="G13" s="23">
        <f>+[16]ALCANTARILLADO!$D$13</f>
        <v>1055.9338</v>
      </c>
    </row>
    <row r="14" spans="1:7" s="6" customFormat="1" ht="15.95" customHeight="1" x14ac:dyDescent="0.25">
      <c r="A14" s="5" t="s">
        <v>18</v>
      </c>
      <c r="B14" s="13">
        <f>+[16]ACUEDUCTO!$B$14</f>
        <v>1064.1599999999999</v>
      </c>
      <c r="C14" s="19">
        <f>+[16]ACUEDUCTO!$C$14</f>
        <v>1064.1599999999999</v>
      </c>
      <c r="D14" s="26">
        <f>+[16]ACUEDUCTO!$D$14</f>
        <v>1064.1599999999999</v>
      </c>
      <c r="E14" s="13">
        <f>+[16]ALCANTARILLADO!$B$14</f>
        <v>1227.8300000000002</v>
      </c>
      <c r="F14" s="19">
        <f>+[16]ALCANTARILLADO!$C$14</f>
        <v>1227.8300000000002</v>
      </c>
      <c r="G14" s="23">
        <f>+[16]ALCANTARILLADO!$D$14</f>
        <v>1227.8300000000002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+[16]ACUEDUCTO!$B$16</f>
        <v>5775.92</v>
      </c>
      <c r="C16" s="19">
        <f>+[16]ACUEDUCTO!$C$16</f>
        <v>5775.92</v>
      </c>
      <c r="D16" s="26">
        <f>+[16]ACUEDUCTO!$D$16</f>
        <v>5775.92</v>
      </c>
      <c r="E16" s="13">
        <f>+[16]ALCANTARILLADO!$B$16</f>
        <v>3250.84</v>
      </c>
      <c r="F16" s="19">
        <f>+[16]ALCANTARILLADO!$C$16</f>
        <v>3250.84</v>
      </c>
      <c r="G16" s="23">
        <f>+[16]ALCANTARILLADO!$D$16</f>
        <v>3250.84</v>
      </c>
    </row>
    <row r="17" spans="1:150" s="6" customFormat="1" ht="15.95" customHeight="1" x14ac:dyDescent="0.25">
      <c r="A17" s="5" t="s">
        <v>5</v>
      </c>
      <c r="B17" s="13">
        <f>+[16]ACUEDUCTO!$B$17</f>
        <v>1010.9519999999998</v>
      </c>
      <c r="C17" s="19">
        <f>+[16]ACUEDUCTO!$C$17</f>
        <v>1010.9519999999998</v>
      </c>
      <c r="D17" s="26">
        <f>+[16]ACUEDUCTO!$D$17</f>
        <v>1010.9519999999998</v>
      </c>
      <c r="E17" s="13">
        <f>+[16]ALCANTARILLADO!$B$17</f>
        <v>1166.4385000000002</v>
      </c>
      <c r="F17" s="19">
        <f>+[16]ALCANTARILLADO!$C$17</f>
        <v>1166.4385000000002</v>
      </c>
      <c r="G17" s="23">
        <f>+[16]ALCANTARILLADO!$D$17</f>
        <v>1166.4385000000002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+[16]ACUEDUCTO!$B$18</f>
        <v>1064.1599999999999</v>
      </c>
      <c r="C18" s="19">
        <f>+[16]ACUEDUCTO!$C$18</f>
        <v>1064.1599999999999</v>
      </c>
      <c r="D18" s="26">
        <f>+[16]ACUEDUCTO!$D$18</f>
        <v>1064.1599999999999</v>
      </c>
      <c r="E18" s="13">
        <f>+[16]ALCANTARILLADO!$B$18</f>
        <v>1227.8300000000002</v>
      </c>
      <c r="F18" s="19">
        <f>+[16]ALCANTARILLADO!$C$18</f>
        <v>1227.8300000000002</v>
      </c>
      <c r="G18" s="23">
        <f>+[16]ALCANTARILLADO!$D$18</f>
        <v>1227.8300000000002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+[16]ACUEDUCTO!$B$20</f>
        <v>5775.92</v>
      </c>
      <c r="C20" s="19">
        <f>+[16]ACUEDUCTO!$C$20</f>
        <v>5775.92</v>
      </c>
      <c r="D20" s="26">
        <f>+[16]ACUEDUCTO!$D$20</f>
        <v>5775.92</v>
      </c>
      <c r="E20" s="13">
        <f>+[16]ALCANTARILLADO!$B$20</f>
        <v>3250.84</v>
      </c>
      <c r="F20" s="19">
        <f>+[16]ALCANTARILLADO!$C$20</f>
        <v>3250.84</v>
      </c>
      <c r="G20" s="23">
        <f>+[16]ALCANTARILLADO!$D$20</f>
        <v>3250.84</v>
      </c>
    </row>
    <row r="21" spans="1:150" s="6" customFormat="1" ht="15.95" customHeight="1" x14ac:dyDescent="0.25">
      <c r="A21" s="5" t="s">
        <v>11</v>
      </c>
      <c r="B21" s="13">
        <f>+[16]ACUEDUCTO!$B$21</f>
        <v>1064.1599999999999</v>
      </c>
      <c r="C21" s="19">
        <f>+[16]ACUEDUCTO!$C$21</f>
        <v>1064.1599999999999</v>
      </c>
      <c r="D21" s="26">
        <f>+[16]ACUEDUCTO!$D$21</f>
        <v>1064.1599999999999</v>
      </c>
      <c r="E21" s="13">
        <f>+[16]ALCANTARILLADO!$B$21</f>
        <v>1227.8300000000002</v>
      </c>
      <c r="F21" s="19">
        <f>+[16]ALCANTARILLADO!$C$21</f>
        <v>1227.8300000000002</v>
      </c>
      <c r="G21" s="23">
        <f>+[16]ALCANTARILLADO!$D$21</f>
        <v>1227.8300000000002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+[16]ACUEDUCTO!$B$23</f>
        <v>8663.880000000001</v>
      </c>
      <c r="C23" s="19">
        <f>+[16]ACUEDUCTO!$C$23</f>
        <v>8663.880000000001</v>
      </c>
      <c r="D23" s="26">
        <f>+[16]ACUEDUCTO!$D$23</f>
        <v>8663.880000000001</v>
      </c>
      <c r="E23" s="13">
        <f>+[16]ALCANTARILLADO!$B$23</f>
        <v>4876.26</v>
      </c>
      <c r="F23" s="19">
        <f>+[16]ALCANTARILLADO!$C$23</f>
        <v>4876.26</v>
      </c>
      <c r="G23" s="23">
        <f>+[16]ALCANTARILLADO!$D$23</f>
        <v>4876.26</v>
      </c>
    </row>
    <row r="24" spans="1:150" s="6" customFormat="1" ht="15.95" customHeight="1" x14ac:dyDescent="0.25">
      <c r="A24" s="5" t="s">
        <v>11</v>
      </c>
      <c r="B24" s="13">
        <f>+[16]ACUEDUCTO!$B$24</f>
        <v>1596.2399999999998</v>
      </c>
      <c r="C24" s="19">
        <f>+[16]ACUEDUCTO!$C$24</f>
        <v>1596.2399999999998</v>
      </c>
      <c r="D24" s="26">
        <f>+[16]ACUEDUCTO!$D$24</f>
        <v>1596.2399999999998</v>
      </c>
      <c r="E24" s="13">
        <f>+[16]ALCANTARILLADO!$B$24</f>
        <v>1841.7450000000003</v>
      </c>
      <c r="F24" s="19">
        <f>+[16]ALCANTARILLADO!$C$24</f>
        <v>1841.7450000000003</v>
      </c>
      <c r="G24" s="23">
        <f>+[16]ALCANTARILLADO!$D$24</f>
        <v>1841.7450000000003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+[16]ACUEDUCTO!$B$26</f>
        <v>9241.4719999999998</v>
      </c>
      <c r="C26" s="19">
        <f>+[16]ACUEDUCTO!$C$26</f>
        <v>9241.4719999999998</v>
      </c>
      <c r="D26" s="26">
        <f>+[16]ACUEDUCTO!$D$26</f>
        <v>9241.4719999999998</v>
      </c>
      <c r="E26" s="13">
        <f>+[16]ALCANTARILLADO!$B$26</f>
        <v>5201.344000000001</v>
      </c>
      <c r="F26" s="19">
        <f>+[16]ALCANTARILLADO!$C$26</f>
        <v>5201.344000000001</v>
      </c>
      <c r="G26" s="23">
        <f>+[16]ALCANTARILLADO!$D$26</f>
        <v>5201.344000000001</v>
      </c>
    </row>
    <row r="27" spans="1:150" s="6" customFormat="1" ht="15.95" customHeight="1" x14ac:dyDescent="0.25">
      <c r="A27" s="5" t="s">
        <v>11</v>
      </c>
      <c r="B27" s="13">
        <f>+[16]ACUEDUCTO!$B$27</f>
        <v>1702.6559999999999</v>
      </c>
      <c r="C27" s="19">
        <f>+[16]ACUEDUCTO!$C$27</f>
        <v>1702.6559999999999</v>
      </c>
      <c r="D27" s="26">
        <f>+[16]ACUEDUCTO!$D$27</f>
        <v>1702.6559999999999</v>
      </c>
      <c r="E27" s="13">
        <f>+[16]ALCANTARILLADO!$B$27</f>
        <v>1964.5280000000002</v>
      </c>
      <c r="F27" s="19">
        <f>+[16]ALCANTARILLADO!$C$27</f>
        <v>1964.5280000000002</v>
      </c>
      <c r="G27" s="23">
        <f>+[16]ALCANTARILLADO!$D$27</f>
        <v>1964.5280000000002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+[16]ACUEDUCTO!$B$29</f>
        <v>8663.880000000001</v>
      </c>
      <c r="C29" s="19">
        <f>+[16]ACUEDUCTO!$C$29</f>
        <v>8663.880000000001</v>
      </c>
      <c r="D29" s="26">
        <f>+[16]ACUEDUCTO!$D$29</f>
        <v>8663.880000000001</v>
      </c>
      <c r="E29" s="13">
        <f>+[16]ALCANTARILLADO!$B$29</f>
        <v>4876.26</v>
      </c>
      <c r="F29" s="19">
        <f>+[16]ALCANTARILLADO!$C$29</f>
        <v>4876.26</v>
      </c>
      <c r="G29" s="23">
        <f>+[16]ALCANTARILLADO!$D$29</f>
        <v>4876.26</v>
      </c>
    </row>
    <row r="30" spans="1:150" s="6" customFormat="1" ht="15.95" customHeight="1" x14ac:dyDescent="0.25">
      <c r="A30" s="5" t="s">
        <v>11</v>
      </c>
      <c r="B30" s="13">
        <f>+[16]ACUEDUCTO!$B$30</f>
        <v>1596.2399999999998</v>
      </c>
      <c r="C30" s="19">
        <f>+[16]ACUEDUCTO!$C$30</f>
        <v>1596.2399999999998</v>
      </c>
      <c r="D30" s="26">
        <f>+[16]ACUEDUCTO!$D$30</f>
        <v>1596.2399999999998</v>
      </c>
      <c r="E30" s="13">
        <f>+[16]ALCANTARILLADO!$B$30</f>
        <v>1841.7450000000003</v>
      </c>
      <c r="F30" s="19">
        <f>+[16]ALCANTARILLADO!$C$30</f>
        <v>1841.7450000000003</v>
      </c>
      <c r="G30" s="23">
        <f>+[16]ALCANTARILLADO!$D$30</f>
        <v>1841.7450000000003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+[16]ACUEDUCTO!$B$32</f>
        <v>5775.92</v>
      </c>
      <c r="C32" s="19">
        <f>+[16]ACUEDUCTO!$C$32</f>
        <v>5775.92</v>
      </c>
      <c r="D32" s="26">
        <f>+[16]ACUEDUCTO!$D$32</f>
        <v>5775.92</v>
      </c>
      <c r="E32" s="13">
        <f>+[16]ALCANTARILLADO!$B$32</f>
        <v>3250.84</v>
      </c>
      <c r="F32" s="19">
        <f>+[16]ALCANTARILLADO!$C$32</f>
        <v>3250.84</v>
      </c>
      <c r="G32" s="23">
        <f>+[16]ALCANTARILLADO!$D$32</f>
        <v>3250.84</v>
      </c>
    </row>
    <row r="33" spans="1:150" s="6" customFormat="1" ht="15.95" customHeight="1" x14ac:dyDescent="0.25">
      <c r="A33" s="5" t="s">
        <v>11</v>
      </c>
      <c r="B33" s="13">
        <f>+[16]ACUEDUCTO!$B$33</f>
        <v>1064.1599999999999</v>
      </c>
      <c r="C33" s="19">
        <f>+[16]ACUEDUCTO!$C$33</f>
        <v>1064.1599999999999</v>
      </c>
      <c r="D33" s="26">
        <f>+[16]ACUEDUCTO!$D$33</f>
        <v>1064.1599999999999</v>
      </c>
      <c r="E33" s="13">
        <f>+[16]ALCANTARILLADO!$B$33</f>
        <v>1227.8300000000002</v>
      </c>
      <c r="F33" s="19">
        <f>+[16]ALCANTARILLADO!$C$33</f>
        <v>1227.8300000000002</v>
      </c>
      <c r="G33" s="23">
        <f>+[16]ALCANTARILLADO!$D$33</f>
        <v>1227.8300000000002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+[16]ACUEDUCTO!$B$35</f>
        <v>7508.6959999999999</v>
      </c>
      <c r="C35" s="19">
        <f>+[16]ACUEDUCTO!$C$35</f>
        <v>7508.6959999999999</v>
      </c>
      <c r="D35" s="26">
        <f>+[16]ACUEDUCTO!$D$35</f>
        <v>7508.6959999999999</v>
      </c>
      <c r="E35" s="13">
        <f>+[16]ALCANTARILLADO!$B$35</f>
        <v>4226.0920000000006</v>
      </c>
      <c r="F35" s="19">
        <f>+[16]ALCANTARILLADO!$C$35</f>
        <v>4226.0920000000006</v>
      </c>
      <c r="G35" s="23">
        <f>+[16]ALCANTARILLADO!$D$35</f>
        <v>4226.0920000000006</v>
      </c>
    </row>
    <row r="36" spans="1:150" s="6" customFormat="1" ht="15.95" customHeight="1" thickBot="1" x14ac:dyDescent="0.3">
      <c r="A36" s="11" t="s">
        <v>11</v>
      </c>
      <c r="B36" s="18">
        <f>+[16]ACUEDUCTO!$B$36</f>
        <v>1383.4079999999999</v>
      </c>
      <c r="C36" s="21">
        <f>+[16]ACUEDUCTO!$C$36</f>
        <v>1383.4079999999999</v>
      </c>
      <c r="D36" s="29">
        <f>+[16]ACUEDUCTO!$D$36</f>
        <v>1383.4079999999999</v>
      </c>
      <c r="E36" s="18">
        <f>+[16]ALCANTARILLADO!$B$36</f>
        <v>1596.1790000000003</v>
      </c>
      <c r="F36" s="21">
        <f>+[16]ALCANTARILLADO!$C$36</f>
        <v>1596.1790000000003</v>
      </c>
      <c r="G36" s="25">
        <f>+[16]ALCANTARILLADO!$D$36</f>
        <v>1596.1790000000003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49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+[17]ACUEDUCTO!$B$8</f>
        <v>6176.93</v>
      </c>
      <c r="C8" s="19">
        <f>+[17]ACUEDUCTO!$C$8</f>
        <v>6176.93</v>
      </c>
      <c r="D8" s="26">
        <f>+[17]ACUEDUCTO!$D$8</f>
        <v>6176.93</v>
      </c>
      <c r="E8" s="13">
        <f>+[17]ALCANTARILLADO!$B$8</f>
        <v>3533.38</v>
      </c>
      <c r="F8" s="19">
        <f>+[17]ALCANTARILLADO!$C$8</f>
        <v>3533.38</v>
      </c>
      <c r="G8" s="23">
        <f>+[17]ALCANTARILLADO!$D$8</f>
        <v>3533.38</v>
      </c>
    </row>
    <row r="9" spans="1:7" s="6" customFormat="1" ht="15.95" customHeight="1" x14ac:dyDescent="0.25">
      <c r="A9" s="5" t="s">
        <v>3</v>
      </c>
      <c r="B9" s="13">
        <f>+[17]ACUEDUCTO!$B$9</f>
        <v>576.18499999999995</v>
      </c>
      <c r="C9" s="19">
        <f>+[17]ACUEDUCTO!$C$9</f>
        <v>576.18499999999995</v>
      </c>
      <c r="D9" s="26">
        <f>+[17]ACUEDUCTO!$D$9</f>
        <v>576.18499999999995</v>
      </c>
      <c r="E9" s="13">
        <f>+[17]ALCANTARILLADO!$B$9</f>
        <v>549.89499999999998</v>
      </c>
      <c r="F9" s="19">
        <f>+[17]ALCANTARILLADO!$C$9</f>
        <v>549.89499999999998</v>
      </c>
      <c r="G9" s="23">
        <f>+[17]ALCANTARILLADO!$D$9</f>
        <v>549.89499999999998</v>
      </c>
    </row>
    <row r="10" spans="1:7" s="6" customFormat="1" ht="15.95" customHeight="1" x14ac:dyDescent="0.25">
      <c r="A10" s="5" t="s">
        <v>18</v>
      </c>
      <c r="B10" s="13">
        <f>+[17]ACUEDUCTO!$B$10</f>
        <v>1152.3699999999999</v>
      </c>
      <c r="C10" s="19">
        <f>+[17]ACUEDUCTO!$C$10</f>
        <v>1152.3699999999999</v>
      </c>
      <c r="D10" s="26">
        <f>+[17]ACUEDUCTO!$D$10</f>
        <v>1152.3699999999999</v>
      </c>
      <c r="E10" s="13">
        <f>+[17]ALCANTARILLADO!$B$10</f>
        <v>1099.79</v>
      </c>
      <c r="F10" s="19">
        <f>+[17]ALCANTARILLADO!$C$10</f>
        <v>1099.79</v>
      </c>
      <c r="G10" s="23">
        <f>+[17]ALCANTARILLADO!$D$10</f>
        <v>1099.79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+[17]ACUEDUCTO!$B$12</f>
        <v>6176.93</v>
      </c>
      <c r="C12" s="19">
        <f>+[17]ACUEDUCTO!$C$12</f>
        <v>6176.93</v>
      </c>
      <c r="D12" s="26">
        <f>+[17]ACUEDUCTO!$D$12</f>
        <v>6176.93</v>
      </c>
      <c r="E12" s="13">
        <f>+[17]ALCANTARILLADO!$B$12</f>
        <v>3533.38</v>
      </c>
      <c r="F12" s="19">
        <f>+[17]ALCANTARILLADO!$C$12</f>
        <v>3533.38</v>
      </c>
      <c r="G12" s="23">
        <f>+[17]ALCANTARILLADO!$D$12</f>
        <v>3533.38</v>
      </c>
    </row>
    <row r="13" spans="1:7" s="9" customFormat="1" ht="15.95" customHeight="1" x14ac:dyDescent="0.25">
      <c r="A13" s="8" t="s">
        <v>5</v>
      </c>
      <c r="B13" s="13">
        <f>+[17]ACUEDUCTO!$B$13</f>
        <v>979.51449999999988</v>
      </c>
      <c r="C13" s="19">
        <f>+[17]ACUEDUCTO!$C$13</f>
        <v>979.51449999999988</v>
      </c>
      <c r="D13" s="26">
        <f>+[17]ACUEDUCTO!$D$13</f>
        <v>979.51449999999988</v>
      </c>
      <c r="E13" s="13">
        <f>+[17]ALCANTARILLADO!$B$13</f>
        <v>934.8214999999999</v>
      </c>
      <c r="F13" s="19">
        <f>+[17]ALCANTARILLADO!$C$13</f>
        <v>934.8214999999999</v>
      </c>
      <c r="G13" s="23">
        <f>+[17]ALCANTARILLADO!$D$13</f>
        <v>934.8214999999999</v>
      </c>
    </row>
    <row r="14" spans="1:7" s="6" customFormat="1" ht="15.95" customHeight="1" x14ac:dyDescent="0.25">
      <c r="A14" s="5" t="s">
        <v>18</v>
      </c>
      <c r="B14" s="13">
        <f>+[17]ACUEDUCTO!$B$14</f>
        <v>1152.3699999999999</v>
      </c>
      <c r="C14" s="19">
        <f>+[17]ACUEDUCTO!$C$14</f>
        <v>1152.3699999999999</v>
      </c>
      <c r="D14" s="26">
        <f>+[17]ACUEDUCTO!$D$14</f>
        <v>1152.3699999999999</v>
      </c>
      <c r="E14" s="13">
        <f>+[17]ALCANTARILLADO!$B$14</f>
        <v>1099.79</v>
      </c>
      <c r="F14" s="19">
        <f>+[17]ALCANTARILLADO!$C$14</f>
        <v>1099.79</v>
      </c>
      <c r="G14" s="23">
        <f>+[17]ALCANTARILLADO!$D$14</f>
        <v>1099.79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+[17]ACUEDUCTO!$B$16</f>
        <v>6176.93</v>
      </c>
      <c r="C16" s="19">
        <f>+[17]ACUEDUCTO!$C$16</f>
        <v>6176.93</v>
      </c>
      <c r="D16" s="26">
        <f>+[17]ACUEDUCTO!$D$16</f>
        <v>6176.93</v>
      </c>
      <c r="E16" s="13">
        <f>+[17]ALCANTARILLADO!$B$16</f>
        <v>3533.38</v>
      </c>
      <c r="F16" s="19">
        <f>+[17]ALCANTARILLADO!$C$16</f>
        <v>3533.38</v>
      </c>
      <c r="G16" s="23">
        <f>+[17]ALCANTARILLADO!$D$16</f>
        <v>3533.38</v>
      </c>
    </row>
    <row r="17" spans="1:150" s="6" customFormat="1" ht="15.95" customHeight="1" x14ac:dyDescent="0.25">
      <c r="A17" s="5" t="s">
        <v>5</v>
      </c>
      <c r="B17" s="13">
        <f>+[17]ACUEDUCTO!$B$17</f>
        <v>1037.133</v>
      </c>
      <c r="C17" s="19">
        <f>+[17]ACUEDUCTO!$C$17</f>
        <v>1037.133</v>
      </c>
      <c r="D17" s="26">
        <f>+[17]ACUEDUCTO!$D$17</f>
        <v>1037.133</v>
      </c>
      <c r="E17" s="13">
        <f>+[17]ALCANTARILLADO!$B$17</f>
        <v>989.81100000000004</v>
      </c>
      <c r="F17" s="19">
        <f>+[17]ALCANTARILLADO!$C$17</f>
        <v>989.81100000000004</v>
      </c>
      <c r="G17" s="23">
        <f>+[17]ALCANTARILLADO!$D$17</f>
        <v>989.81100000000004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+[17]ACUEDUCTO!$B$18</f>
        <v>1152.3699999999999</v>
      </c>
      <c r="C18" s="19">
        <f>+[17]ACUEDUCTO!$C$18</f>
        <v>1152.3699999999999</v>
      </c>
      <c r="D18" s="26">
        <f>+[17]ACUEDUCTO!$D$18</f>
        <v>1152.3699999999999</v>
      </c>
      <c r="E18" s="13">
        <f>+[17]ALCANTARILLADO!$B$18</f>
        <v>1099.79</v>
      </c>
      <c r="F18" s="19">
        <f>+[17]ALCANTARILLADO!$C$18</f>
        <v>1099.79</v>
      </c>
      <c r="G18" s="23">
        <f>+[17]ALCANTARILLADO!$D$18</f>
        <v>1099.79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+[17]ACUEDUCTO!$B$20</f>
        <v>6176.93</v>
      </c>
      <c r="C20" s="19">
        <f>+[17]ACUEDUCTO!$C$20</f>
        <v>6176.93</v>
      </c>
      <c r="D20" s="26">
        <f>+[17]ACUEDUCTO!$D$20</f>
        <v>6176.93</v>
      </c>
      <c r="E20" s="13">
        <f>+[17]ALCANTARILLADO!$B$20</f>
        <v>3533.38</v>
      </c>
      <c r="F20" s="19">
        <f>+[17]ALCANTARILLADO!$C$20</f>
        <v>3533.38</v>
      </c>
      <c r="G20" s="23">
        <f>+[17]ALCANTARILLADO!$D$20</f>
        <v>3533.38</v>
      </c>
    </row>
    <row r="21" spans="1:150" s="6" customFormat="1" ht="15.95" customHeight="1" x14ac:dyDescent="0.25">
      <c r="A21" s="5" t="s">
        <v>11</v>
      </c>
      <c r="B21" s="13">
        <f>+[17]ACUEDUCTO!$B$21</f>
        <v>1152.3699999999999</v>
      </c>
      <c r="C21" s="19">
        <f>+[17]ACUEDUCTO!$C$21</f>
        <v>1152.3699999999999</v>
      </c>
      <c r="D21" s="26">
        <f>+[17]ACUEDUCTO!$D$21</f>
        <v>1152.3699999999999</v>
      </c>
      <c r="E21" s="13">
        <f>+[17]ALCANTARILLADO!$B$21</f>
        <v>1099.79</v>
      </c>
      <c r="F21" s="19">
        <f>+[17]ALCANTARILLADO!$C$21</f>
        <v>1099.79</v>
      </c>
      <c r="G21" s="23">
        <f>+[17]ALCANTARILLADO!$D$21</f>
        <v>1099.79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+[17]ACUEDUCTO!$B$23</f>
        <v>9265.3950000000004</v>
      </c>
      <c r="C23" s="19">
        <f>+[17]ACUEDUCTO!$C$23</f>
        <v>9265.3950000000004</v>
      </c>
      <c r="D23" s="26">
        <f>+[17]ACUEDUCTO!$D$23</f>
        <v>9265.3950000000004</v>
      </c>
      <c r="E23" s="13">
        <f>+[17]ALCANTARILLADO!$B$23</f>
        <v>5300.07</v>
      </c>
      <c r="F23" s="19">
        <f>+[17]ALCANTARILLADO!$C$23</f>
        <v>5300.07</v>
      </c>
      <c r="G23" s="23">
        <f>+[17]ALCANTARILLADO!$D$23</f>
        <v>5300.07</v>
      </c>
    </row>
    <row r="24" spans="1:150" s="6" customFormat="1" ht="15.95" customHeight="1" x14ac:dyDescent="0.25">
      <c r="A24" s="5" t="s">
        <v>11</v>
      </c>
      <c r="B24" s="13">
        <f>+[17]ACUEDUCTO!$B$24</f>
        <v>1728.5549999999998</v>
      </c>
      <c r="C24" s="19">
        <f>+[17]ACUEDUCTO!$C$24</f>
        <v>1728.5549999999998</v>
      </c>
      <c r="D24" s="26">
        <f>+[17]ACUEDUCTO!$D$24</f>
        <v>1728.5549999999998</v>
      </c>
      <c r="E24" s="13">
        <f>+[17]ALCANTARILLADO!$B$24</f>
        <v>1649.6849999999999</v>
      </c>
      <c r="F24" s="19">
        <f>+[17]ALCANTARILLADO!$C$24</f>
        <v>1649.6849999999999</v>
      </c>
      <c r="G24" s="23">
        <f>+[17]ALCANTARILLADO!$D$24</f>
        <v>1649.6849999999999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+[17]ACUEDUCTO!$B$26</f>
        <v>9883.0880000000016</v>
      </c>
      <c r="C26" s="19">
        <f>+[17]ACUEDUCTO!$C$26</f>
        <v>9883.0880000000016</v>
      </c>
      <c r="D26" s="26">
        <f>+[17]ACUEDUCTO!$D$26</f>
        <v>9883.0880000000016</v>
      </c>
      <c r="E26" s="13">
        <f>+[17]ALCANTARILLADO!$B$26</f>
        <v>5653.4080000000004</v>
      </c>
      <c r="F26" s="19">
        <f>+[17]ALCANTARILLADO!$C$26</f>
        <v>5653.4080000000004</v>
      </c>
      <c r="G26" s="23">
        <f>+[17]ALCANTARILLADO!$D$26</f>
        <v>5653.4080000000004</v>
      </c>
    </row>
    <row r="27" spans="1:150" s="6" customFormat="1" ht="15.95" customHeight="1" x14ac:dyDescent="0.25">
      <c r="A27" s="5" t="s">
        <v>11</v>
      </c>
      <c r="B27" s="13">
        <f>+[17]ACUEDUCTO!$B$27</f>
        <v>1843.7919999999999</v>
      </c>
      <c r="C27" s="19">
        <f>+[17]ACUEDUCTO!$C$27</f>
        <v>1843.7919999999999</v>
      </c>
      <c r="D27" s="26">
        <f>+[17]ACUEDUCTO!$D$27</f>
        <v>1843.7919999999999</v>
      </c>
      <c r="E27" s="13">
        <f>+[17]ALCANTARILLADO!$B$27</f>
        <v>1759.664</v>
      </c>
      <c r="F27" s="19">
        <f>+[17]ALCANTARILLADO!$C$27</f>
        <v>1759.664</v>
      </c>
      <c r="G27" s="23">
        <f>+[17]ALCANTARILLADO!$D$27</f>
        <v>1759.664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+[17]ACUEDUCTO!$B$29</f>
        <v>9265.3950000000004</v>
      </c>
      <c r="C29" s="19">
        <f>+[17]ACUEDUCTO!$C$29</f>
        <v>9265.3950000000004</v>
      </c>
      <c r="D29" s="26">
        <f>+[17]ACUEDUCTO!$D$29</f>
        <v>9265.3950000000004</v>
      </c>
      <c r="E29" s="13">
        <f>+[17]ALCANTARILLADO!$B$29</f>
        <v>5300.07</v>
      </c>
      <c r="F29" s="19">
        <f>+[17]ALCANTARILLADO!$C$29</f>
        <v>5300.07</v>
      </c>
      <c r="G29" s="23">
        <f>+[17]ALCANTARILLADO!$D$29</f>
        <v>5300.07</v>
      </c>
    </row>
    <row r="30" spans="1:150" s="6" customFormat="1" ht="15.95" customHeight="1" x14ac:dyDescent="0.25">
      <c r="A30" s="5" t="s">
        <v>11</v>
      </c>
      <c r="B30" s="13">
        <f>+[17]ACUEDUCTO!$B$30</f>
        <v>1728.5549999999998</v>
      </c>
      <c r="C30" s="19">
        <f>+[17]ACUEDUCTO!$C$30</f>
        <v>1728.5549999999998</v>
      </c>
      <c r="D30" s="26">
        <f>+[17]ACUEDUCTO!$D$30</f>
        <v>1728.5549999999998</v>
      </c>
      <c r="E30" s="13">
        <f>+[17]ALCANTARILLADO!$B$30</f>
        <v>1649.6849999999999</v>
      </c>
      <c r="F30" s="19">
        <f>+[17]ALCANTARILLADO!$C$30</f>
        <v>1649.6849999999999</v>
      </c>
      <c r="G30" s="23">
        <f>+[17]ALCANTARILLADO!$D$30</f>
        <v>1649.6849999999999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+[17]ACUEDUCTO!$B$32</f>
        <v>6176.93</v>
      </c>
      <c r="C32" s="19">
        <f>+[17]ACUEDUCTO!$C$32</f>
        <v>6176.93</v>
      </c>
      <c r="D32" s="26">
        <f>+[17]ACUEDUCTO!$D$32</f>
        <v>6176.93</v>
      </c>
      <c r="E32" s="13">
        <f>+[17]ALCANTARILLADO!$B$32</f>
        <v>3533.38</v>
      </c>
      <c r="F32" s="19">
        <f>+[17]ALCANTARILLADO!$C$32</f>
        <v>3533.38</v>
      </c>
      <c r="G32" s="23">
        <f>+[17]ALCANTARILLADO!$D$32</f>
        <v>3533.38</v>
      </c>
    </row>
    <row r="33" spans="1:150" s="6" customFormat="1" ht="15.95" customHeight="1" x14ac:dyDescent="0.25">
      <c r="A33" s="5" t="s">
        <v>11</v>
      </c>
      <c r="B33" s="13">
        <f>+[17]ACUEDUCTO!$B$33</f>
        <v>1152.3699999999999</v>
      </c>
      <c r="C33" s="19">
        <f>+[17]ACUEDUCTO!$C$33</f>
        <v>1152.3699999999999</v>
      </c>
      <c r="D33" s="26">
        <f>+[17]ACUEDUCTO!$D$33</f>
        <v>1152.3699999999999</v>
      </c>
      <c r="E33" s="13">
        <f>+[17]ALCANTARILLADO!$B$33</f>
        <v>1099.79</v>
      </c>
      <c r="F33" s="19">
        <f>+[17]ALCANTARILLADO!$C$33</f>
        <v>1099.79</v>
      </c>
      <c r="G33" s="23">
        <f>+[17]ALCANTARILLADO!$D$33</f>
        <v>1099.79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+[17]ACUEDUCTO!$B$35</f>
        <v>8030.0090000000009</v>
      </c>
      <c r="C35" s="19">
        <f>+[17]ACUEDUCTO!$C$35</f>
        <v>8030.0090000000009</v>
      </c>
      <c r="D35" s="26">
        <f>+[17]ACUEDUCTO!$D$35</f>
        <v>8030.0090000000009</v>
      </c>
      <c r="E35" s="13">
        <f>+[17]ALCANTARILLADO!$B$35</f>
        <v>4593.3940000000002</v>
      </c>
      <c r="F35" s="19">
        <f>+[17]ALCANTARILLADO!$C$35</f>
        <v>4593.3940000000002</v>
      </c>
      <c r="G35" s="23">
        <f>+[17]ALCANTARILLADO!$D$35</f>
        <v>4593.3940000000002</v>
      </c>
    </row>
    <row r="36" spans="1:150" s="6" customFormat="1" ht="15.95" customHeight="1" thickBot="1" x14ac:dyDescent="0.3">
      <c r="A36" s="11" t="s">
        <v>11</v>
      </c>
      <c r="B36" s="18">
        <f>+[17]ACUEDUCTO!$B$36</f>
        <v>1498.0809999999999</v>
      </c>
      <c r="C36" s="21">
        <f>+[17]ACUEDUCTO!$C$36</f>
        <v>1498.0809999999999</v>
      </c>
      <c r="D36" s="29">
        <f>+[17]ACUEDUCTO!$D$36</f>
        <v>1498.0809999999999</v>
      </c>
      <c r="E36" s="18">
        <f>+[17]ALCANTARILLADO!$B$36</f>
        <v>1429.7270000000001</v>
      </c>
      <c r="F36" s="21">
        <f>+[17]ALCANTARILLADO!$C$36</f>
        <v>1429.7270000000001</v>
      </c>
      <c r="G36" s="25">
        <f>+[17]ALCANTARILLADO!$D$36</f>
        <v>1429.7270000000001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19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+[18]ACUEDUCTO!$B$8</f>
        <v>6006.82</v>
      </c>
      <c r="C8" s="19">
        <f>+[18]ACUEDUCTO!$C$8</f>
        <v>6006.82</v>
      </c>
      <c r="D8" s="26">
        <f>+[18]ACUEDUCTO!$D$8</f>
        <v>6006.82</v>
      </c>
      <c r="E8" s="13">
        <f>+[18]ALCANTARILLADO!$B$8</f>
        <v>4545.8</v>
      </c>
      <c r="F8" s="19">
        <f>+[18]ALCANTARILLADO!$C$8</f>
        <v>4545.8</v>
      </c>
      <c r="G8" s="23">
        <f>+[18]ALCANTARILLADO!$D$8</f>
        <v>4545.8</v>
      </c>
    </row>
    <row r="9" spans="1:7" s="6" customFormat="1" ht="15.95" customHeight="1" x14ac:dyDescent="0.25">
      <c r="A9" s="5" t="s">
        <v>3</v>
      </c>
      <c r="B9" s="13">
        <f>+[18]ACUEDUCTO!$B$9</f>
        <v>945.15</v>
      </c>
      <c r="C9" s="19">
        <f>+[18]ACUEDUCTO!$C$9</f>
        <v>945.15</v>
      </c>
      <c r="D9" s="26">
        <f>+[18]ACUEDUCTO!$D$9</f>
        <v>945.15</v>
      </c>
      <c r="E9" s="13">
        <f>+[18]ALCANTARILLADO!$B$9</f>
        <v>862.52499999999998</v>
      </c>
      <c r="F9" s="19">
        <f>+[18]ALCANTARILLADO!$C$9</f>
        <v>862.52499999999998</v>
      </c>
      <c r="G9" s="23">
        <f>+[18]ALCANTARILLADO!$D$9</f>
        <v>862.52499999999998</v>
      </c>
    </row>
    <row r="10" spans="1:7" s="6" customFormat="1" ht="15.95" customHeight="1" x14ac:dyDescent="0.25">
      <c r="A10" s="5" t="s">
        <v>18</v>
      </c>
      <c r="B10" s="13">
        <f>+[18]ACUEDUCTO!$B$10</f>
        <v>1890.3</v>
      </c>
      <c r="C10" s="19">
        <f>+[18]ACUEDUCTO!$C$10</f>
        <v>1890.3</v>
      </c>
      <c r="D10" s="26">
        <f>+[18]ACUEDUCTO!$D$10</f>
        <v>1890.3</v>
      </c>
      <c r="E10" s="13">
        <f>+[18]ALCANTARILLADO!$B$10</f>
        <v>1725.05</v>
      </c>
      <c r="F10" s="19">
        <f>+[18]ALCANTARILLADO!$C$10</f>
        <v>1725.05</v>
      </c>
      <c r="G10" s="23">
        <f>+[18]ALCANTARILLADO!$D$10</f>
        <v>1725.05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+[18]ACUEDUCTO!$B$12</f>
        <v>6006.82</v>
      </c>
      <c r="C12" s="19">
        <f>+[18]ACUEDUCTO!$C$12</f>
        <v>6006.82</v>
      </c>
      <c r="D12" s="26">
        <f>+[18]ACUEDUCTO!$D$12</f>
        <v>6006.82</v>
      </c>
      <c r="E12" s="13">
        <f>+[18]ALCANTARILLADO!$B$12</f>
        <v>4545.8</v>
      </c>
      <c r="F12" s="19">
        <f>+[18]ALCANTARILLADO!$C$12</f>
        <v>4545.8</v>
      </c>
      <c r="G12" s="23">
        <f>+[18]ALCANTARILLADO!$D$12</f>
        <v>4545.8</v>
      </c>
    </row>
    <row r="13" spans="1:7" s="9" customFormat="1" ht="15.95" customHeight="1" x14ac:dyDescent="0.25">
      <c r="A13" s="8" t="s">
        <v>5</v>
      </c>
      <c r="B13" s="13">
        <f>+[18]ACUEDUCTO!$B$13</f>
        <v>1512.24</v>
      </c>
      <c r="C13" s="19">
        <f>+[18]ACUEDUCTO!$C$13</f>
        <v>1512.24</v>
      </c>
      <c r="D13" s="26">
        <f>+[18]ACUEDUCTO!$D$13</f>
        <v>1512.24</v>
      </c>
      <c r="E13" s="13">
        <f>+[18]ALCANTARILLADO!$B$13</f>
        <v>1380.04</v>
      </c>
      <c r="F13" s="19">
        <f>+[18]ALCANTARILLADO!$C$13</f>
        <v>1380.04</v>
      </c>
      <c r="G13" s="23">
        <f>+[18]ALCANTARILLADO!$D$13</f>
        <v>1380.04</v>
      </c>
    </row>
    <row r="14" spans="1:7" s="6" customFormat="1" ht="15.95" customHeight="1" x14ac:dyDescent="0.25">
      <c r="A14" s="5" t="s">
        <v>18</v>
      </c>
      <c r="B14" s="13">
        <f>+[18]ACUEDUCTO!$B$14</f>
        <v>1890.3</v>
      </c>
      <c r="C14" s="19">
        <f>+[18]ACUEDUCTO!$C$14</f>
        <v>1890.3</v>
      </c>
      <c r="D14" s="26">
        <f>+[18]ACUEDUCTO!$D$14</f>
        <v>1890.3</v>
      </c>
      <c r="E14" s="13">
        <f>+[18]ALCANTARILLADO!$B$14</f>
        <v>1725.05</v>
      </c>
      <c r="F14" s="19">
        <f>+[18]ALCANTARILLADO!$C$14</f>
        <v>1725.05</v>
      </c>
      <c r="G14" s="23">
        <f>+[18]ALCANTARILLADO!$D$14</f>
        <v>1725.05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+[18]ACUEDUCTO!$B$16</f>
        <v>6006.82</v>
      </c>
      <c r="C16" s="19">
        <f>+[18]ACUEDUCTO!$C$16</f>
        <v>6006.82</v>
      </c>
      <c r="D16" s="26">
        <f>+[18]ACUEDUCTO!$D$16</f>
        <v>6006.82</v>
      </c>
      <c r="E16" s="13">
        <f>+[18]ALCANTARILLADO!$B$16</f>
        <v>4545.8</v>
      </c>
      <c r="F16" s="19">
        <f>+[18]ALCANTARILLADO!$C$16</f>
        <v>4545.8</v>
      </c>
      <c r="G16" s="23">
        <f>+[18]ALCANTARILLADO!$D$16</f>
        <v>4545.8</v>
      </c>
    </row>
    <row r="17" spans="1:150" s="6" customFormat="1" ht="15.95" customHeight="1" x14ac:dyDescent="0.25">
      <c r="A17" s="5" t="s">
        <v>5</v>
      </c>
      <c r="B17" s="13">
        <f>+[18]ACUEDUCTO!$B$17</f>
        <v>1890.3</v>
      </c>
      <c r="C17" s="19">
        <f>+[18]ACUEDUCTO!$C$17</f>
        <v>1890.3</v>
      </c>
      <c r="D17" s="26">
        <f>+[18]ACUEDUCTO!$D$17</f>
        <v>1890.3</v>
      </c>
      <c r="E17" s="13">
        <f>+[18]ALCANTARILLADO!$B$17</f>
        <v>1725.05</v>
      </c>
      <c r="F17" s="19">
        <f>+[18]ALCANTARILLADO!$C$17</f>
        <v>1725.05</v>
      </c>
      <c r="G17" s="23">
        <f>+[18]ALCANTARILLADO!$D$17</f>
        <v>1725.05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+[18]ACUEDUCTO!$B$18</f>
        <v>1890.3</v>
      </c>
      <c r="C18" s="19">
        <f>+[18]ACUEDUCTO!$C$18</f>
        <v>1890.3</v>
      </c>
      <c r="D18" s="26">
        <f>+[18]ACUEDUCTO!$D$18</f>
        <v>1890.3</v>
      </c>
      <c r="E18" s="13">
        <f>+[18]ALCANTARILLADO!$B$18</f>
        <v>1725.05</v>
      </c>
      <c r="F18" s="19">
        <f>+[18]ALCANTARILLADO!$C$18</f>
        <v>1725.05</v>
      </c>
      <c r="G18" s="23">
        <f>+[18]ALCANTARILLADO!$D$18</f>
        <v>1725.05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+[18]ACUEDUCTO!$B$20</f>
        <v>6006.82</v>
      </c>
      <c r="C20" s="19">
        <f>+[18]ACUEDUCTO!$C$20</f>
        <v>6006.82</v>
      </c>
      <c r="D20" s="26">
        <f>+[18]ACUEDUCTO!$D$20</f>
        <v>6006.82</v>
      </c>
      <c r="E20" s="13">
        <f>+[18]ALCANTARILLADO!$B$20</f>
        <v>4545.8</v>
      </c>
      <c r="F20" s="19">
        <f>+[18]ALCANTARILLADO!$C$20</f>
        <v>4545.8</v>
      </c>
      <c r="G20" s="23">
        <f>+[18]ALCANTARILLADO!$D$20</f>
        <v>4545.8</v>
      </c>
    </row>
    <row r="21" spans="1:150" s="6" customFormat="1" ht="15.95" customHeight="1" x14ac:dyDescent="0.25">
      <c r="A21" s="5" t="s">
        <v>11</v>
      </c>
      <c r="B21" s="13">
        <f>+[18]ACUEDUCTO!$B$21</f>
        <v>1890.3</v>
      </c>
      <c r="C21" s="19">
        <f>+[18]ACUEDUCTO!$C$21</f>
        <v>1890.3</v>
      </c>
      <c r="D21" s="26">
        <f>+[18]ACUEDUCTO!$D$21</f>
        <v>1890.3</v>
      </c>
      <c r="E21" s="13">
        <f>+[18]ALCANTARILLADO!$B$21</f>
        <v>1725.05</v>
      </c>
      <c r="F21" s="19">
        <f>+[18]ALCANTARILLADO!$C$21</f>
        <v>1725.05</v>
      </c>
      <c r="G21" s="23">
        <f>+[18]ALCANTARILLADO!$D$21</f>
        <v>1725.05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+[18]ACUEDUCTO!$B$23</f>
        <v>9010.23</v>
      </c>
      <c r="C23" s="19">
        <f>+[18]ACUEDUCTO!$C$23</f>
        <v>9010.23</v>
      </c>
      <c r="D23" s="26">
        <f>+[18]ACUEDUCTO!$D$23</f>
        <v>9010.23</v>
      </c>
      <c r="E23" s="13">
        <f>+[18]ALCANTARILLADO!$B$23</f>
        <v>6818.7000000000007</v>
      </c>
      <c r="F23" s="19">
        <f>+[18]ALCANTARILLADO!$C$23</f>
        <v>6818.7000000000007</v>
      </c>
      <c r="G23" s="23">
        <f>+[18]ALCANTARILLADO!$D$23</f>
        <v>6818.7000000000007</v>
      </c>
    </row>
    <row r="24" spans="1:150" s="6" customFormat="1" ht="15.95" customHeight="1" x14ac:dyDescent="0.25">
      <c r="A24" s="5" t="s">
        <v>11</v>
      </c>
      <c r="B24" s="13">
        <f>+[18]ACUEDUCTO!$B$24</f>
        <v>2835.45</v>
      </c>
      <c r="C24" s="19">
        <f>+[18]ACUEDUCTO!$C$24</f>
        <v>2835.45</v>
      </c>
      <c r="D24" s="26">
        <f>+[18]ACUEDUCTO!$D$24</f>
        <v>2835.45</v>
      </c>
      <c r="E24" s="13">
        <f>+[18]ALCANTARILLADO!$B$24</f>
        <v>2587.5749999999998</v>
      </c>
      <c r="F24" s="19">
        <f>+[18]ALCANTARILLADO!$C$24</f>
        <v>2587.5749999999998</v>
      </c>
      <c r="G24" s="23">
        <f>+[18]ALCANTARILLADO!$D$24</f>
        <v>2587.5749999999998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+[18]ACUEDUCTO!$B$26</f>
        <v>9610.9120000000003</v>
      </c>
      <c r="C26" s="19">
        <f>+[18]ACUEDUCTO!$C$26</f>
        <v>9610.9120000000003</v>
      </c>
      <c r="D26" s="26">
        <f>+[18]ACUEDUCTO!$D$26</f>
        <v>9610.9120000000003</v>
      </c>
      <c r="E26" s="13">
        <f>+[18]ALCANTARILLADO!$B$26</f>
        <v>7273.2800000000007</v>
      </c>
      <c r="F26" s="19">
        <f>+[18]ALCANTARILLADO!$C$26</f>
        <v>7273.2800000000007</v>
      </c>
      <c r="G26" s="23">
        <f>+[18]ALCANTARILLADO!$D$26</f>
        <v>7273.2800000000007</v>
      </c>
    </row>
    <row r="27" spans="1:150" s="6" customFormat="1" ht="15.95" customHeight="1" x14ac:dyDescent="0.25">
      <c r="A27" s="5" t="s">
        <v>11</v>
      </c>
      <c r="B27" s="13">
        <f>+[18]ACUEDUCTO!$B$27</f>
        <v>3024.48</v>
      </c>
      <c r="C27" s="19">
        <f>+[18]ACUEDUCTO!$C$27</f>
        <v>3024.48</v>
      </c>
      <c r="D27" s="26">
        <f>+[18]ACUEDUCTO!$D$27</f>
        <v>3024.48</v>
      </c>
      <c r="E27" s="13">
        <f>+[18]ALCANTARILLADO!$B$27</f>
        <v>2760.08</v>
      </c>
      <c r="F27" s="19">
        <f>+[18]ALCANTARILLADO!$C$27</f>
        <v>2760.08</v>
      </c>
      <c r="G27" s="23">
        <f>+[18]ALCANTARILLADO!$D$27</f>
        <v>2760.08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+[18]ACUEDUCTO!$B$29</f>
        <v>9010.23</v>
      </c>
      <c r="C29" s="19">
        <f>+[18]ACUEDUCTO!$C$29</f>
        <v>9010.23</v>
      </c>
      <c r="D29" s="26">
        <f>+[18]ACUEDUCTO!$D$29</f>
        <v>9010.23</v>
      </c>
      <c r="E29" s="13">
        <f>+[18]ALCANTARILLADO!$B$29</f>
        <v>6818.7000000000007</v>
      </c>
      <c r="F29" s="19">
        <f>+[18]ALCANTARILLADO!$C$29</f>
        <v>6818.7000000000007</v>
      </c>
      <c r="G29" s="23">
        <f>+[18]ALCANTARILLADO!$D$29</f>
        <v>6818.7000000000007</v>
      </c>
    </row>
    <row r="30" spans="1:150" s="6" customFormat="1" ht="15.95" customHeight="1" x14ac:dyDescent="0.25">
      <c r="A30" s="5" t="s">
        <v>11</v>
      </c>
      <c r="B30" s="13">
        <f>+[18]ACUEDUCTO!$B$30</f>
        <v>2835.45</v>
      </c>
      <c r="C30" s="19">
        <f>+[18]ACUEDUCTO!$C$30</f>
        <v>2835.45</v>
      </c>
      <c r="D30" s="26">
        <f>+[18]ACUEDUCTO!$D$30</f>
        <v>2835.45</v>
      </c>
      <c r="E30" s="13">
        <f>+[18]ALCANTARILLADO!$B$30</f>
        <v>2587.5749999999998</v>
      </c>
      <c r="F30" s="19">
        <f>+[18]ALCANTARILLADO!$C$30</f>
        <v>2587.5749999999998</v>
      </c>
      <c r="G30" s="23">
        <f>+[18]ALCANTARILLADO!$D$30</f>
        <v>2587.5749999999998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+[18]ACUEDUCTO!$B$32</f>
        <v>6006.82</v>
      </c>
      <c r="C32" s="19">
        <f>+[18]ACUEDUCTO!$C$32</f>
        <v>6006.82</v>
      </c>
      <c r="D32" s="26">
        <f>+[18]ACUEDUCTO!$D$32</f>
        <v>6006.82</v>
      </c>
      <c r="E32" s="13">
        <f>+[18]ALCANTARILLADO!$B$32</f>
        <v>4545.8</v>
      </c>
      <c r="F32" s="19">
        <f>+[18]ALCANTARILLADO!$C$32</f>
        <v>4545.8</v>
      </c>
      <c r="G32" s="23">
        <f>+[18]ALCANTARILLADO!$D$32</f>
        <v>4545.8</v>
      </c>
    </row>
    <row r="33" spans="1:150" s="6" customFormat="1" ht="15.95" customHeight="1" x14ac:dyDescent="0.25">
      <c r="A33" s="5" t="s">
        <v>11</v>
      </c>
      <c r="B33" s="13">
        <f>+[18]ACUEDUCTO!$B$33</f>
        <v>1890.3</v>
      </c>
      <c r="C33" s="19">
        <f>+[18]ACUEDUCTO!$C$33</f>
        <v>1890.3</v>
      </c>
      <c r="D33" s="26">
        <f>+[18]ACUEDUCTO!$D$33</f>
        <v>1890.3</v>
      </c>
      <c r="E33" s="13">
        <f>+[18]ALCANTARILLADO!$B$33</f>
        <v>1725.05</v>
      </c>
      <c r="F33" s="19">
        <f>+[18]ALCANTARILLADO!$C$33</f>
        <v>1725.05</v>
      </c>
      <c r="G33" s="23">
        <f>+[18]ALCANTARILLADO!$D$33</f>
        <v>1725.05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+[18]ACUEDUCTO!$B$35</f>
        <v>7808.866</v>
      </c>
      <c r="C35" s="19">
        <f>+[18]ACUEDUCTO!$C$35</f>
        <v>7808.866</v>
      </c>
      <c r="D35" s="26">
        <f>+[18]ACUEDUCTO!$D$35</f>
        <v>7808.866</v>
      </c>
      <c r="E35" s="13">
        <f>+[18]ALCANTARILLADO!$B$35</f>
        <v>5909.5400000000009</v>
      </c>
      <c r="F35" s="19">
        <f>+[18]ALCANTARILLADO!$C$35</f>
        <v>5909.5400000000009</v>
      </c>
      <c r="G35" s="23">
        <f>+[18]ALCANTARILLADO!$D$35</f>
        <v>5909.5400000000009</v>
      </c>
    </row>
    <row r="36" spans="1:150" s="6" customFormat="1" ht="15.95" customHeight="1" thickBot="1" x14ac:dyDescent="0.3">
      <c r="A36" s="11" t="s">
        <v>11</v>
      </c>
      <c r="B36" s="18">
        <f>+[18]ACUEDUCTO!$B$36</f>
        <v>2457.39</v>
      </c>
      <c r="C36" s="21">
        <f>+[18]ACUEDUCTO!$C$36</f>
        <v>2457.39</v>
      </c>
      <c r="D36" s="29">
        <f>+[18]ACUEDUCTO!$D$36</f>
        <v>2457.39</v>
      </c>
      <c r="E36" s="18">
        <f>+[18]ALCANTARILLADO!$B$36</f>
        <v>2242.5650000000001</v>
      </c>
      <c r="F36" s="21">
        <f>+[18]ALCANTARILLADO!$C$36</f>
        <v>2242.5650000000001</v>
      </c>
      <c r="G36" s="25">
        <f>+[18]ALCANTARILLADO!$D$36</f>
        <v>2242.5650000000001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20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+[19]ACUEDUCTO!$B$8</f>
        <v>6124.38</v>
      </c>
      <c r="C8" s="19">
        <f>+[19]ACUEDUCTO!$C$8</f>
        <v>6124.38</v>
      </c>
      <c r="D8" s="26">
        <f>+[19]ACUEDUCTO!$D$8</f>
        <v>6124.38</v>
      </c>
      <c r="E8" s="13">
        <f>+[19]ALCANTARILLADO!$B$8</f>
        <v>3440.75</v>
      </c>
      <c r="F8" s="19">
        <f>+[19]ALCANTARILLADO!$C$8</f>
        <v>3440.75</v>
      </c>
      <c r="G8" s="23">
        <f>+[19]ALCANTARILLADO!$D$8</f>
        <v>3440.75</v>
      </c>
    </row>
    <row r="9" spans="1:7" s="6" customFormat="1" ht="15.95" customHeight="1" x14ac:dyDescent="0.25">
      <c r="A9" s="5" t="s">
        <v>3</v>
      </c>
      <c r="B9" s="13">
        <f>+[19]ACUEDUCTO!$B$9</f>
        <v>1753.6689999999999</v>
      </c>
      <c r="C9" s="19">
        <f>+[19]ACUEDUCTO!$C$9</f>
        <v>1753.6689999999999</v>
      </c>
      <c r="D9" s="26">
        <f>+[19]ACUEDUCTO!$D$9</f>
        <v>1753.6689999999999</v>
      </c>
      <c r="E9" s="13">
        <f>+[19]ALCANTARILLADO!$B$9</f>
        <v>836.49349999999993</v>
      </c>
      <c r="F9" s="19">
        <f>+[19]ALCANTARILLADO!$C$9</f>
        <v>836.49349999999993</v>
      </c>
      <c r="G9" s="23">
        <f>+[19]ALCANTARILLADO!$D$9</f>
        <v>836.49349999999993</v>
      </c>
    </row>
    <row r="10" spans="1:7" s="6" customFormat="1" ht="15.95" customHeight="1" x14ac:dyDescent="0.25">
      <c r="A10" s="5" t="s">
        <v>18</v>
      </c>
      <c r="B10" s="13">
        <f>+[19]ACUEDUCTO!$B$10</f>
        <v>2063.14</v>
      </c>
      <c r="C10" s="19">
        <f>+[19]ACUEDUCTO!$C$10</f>
        <v>2063.14</v>
      </c>
      <c r="D10" s="26">
        <f>+[19]ACUEDUCTO!$D$10</f>
        <v>2063.14</v>
      </c>
      <c r="E10" s="13">
        <f>+[19]ALCANTARILLADO!$B$10</f>
        <v>984.1099999999999</v>
      </c>
      <c r="F10" s="19">
        <f>+[19]ALCANTARILLADO!$C$10</f>
        <v>984.1099999999999</v>
      </c>
      <c r="G10" s="23">
        <f>+[19]ALCANTARILLADO!$D$10</f>
        <v>984.1099999999999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+[19]ACUEDUCTO!$B$12</f>
        <v>6124.38</v>
      </c>
      <c r="C12" s="19">
        <f>+[19]ACUEDUCTO!$C$12</f>
        <v>6124.38</v>
      </c>
      <c r="D12" s="26">
        <f>+[19]ACUEDUCTO!$D$12</f>
        <v>6124.38</v>
      </c>
      <c r="E12" s="13">
        <f>+[19]ALCANTARILLADO!$B$12</f>
        <v>3440.75</v>
      </c>
      <c r="F12" s="19">
        <f>+[19]ALCANTARILLADO!$C$12</f>
        <v>3440.75</v>
      </c>
      <c r="G12" s="23">
        <f>+[19]ALCANTARILLADO!$D$12</f>
        <v>3440.75</v>
      </c>
    </row>
    <row r="13" spans="1:7" s="9" customFormat="1" ht="15.95" customHeight="1" x14ac:dyDescent="0.25">
      <c r="A13" s="8" t="s">
        <v>5</v>
      </c>
      <c r="B13" s="13">
        <f>+[19]ACUEDUCTO!$B$13</f>
        <v>1959.9829999999997</v>
      </c>
      <c r="C13" s="19">
        <f>+[19]ACUEDUCTO!$C$13</f>
        <v>1959.9829999999997</v>
      </c>
      <c r="D13" s="26">
        <f>+[19]ACUEDUCTO!$D$13</f>
        <v>1959.9829999999997</v>
      </c>
      <c r="E13" s="13">
        <f>+[19]ALCANTARILLADO!$B$13</f>
        <v>934.90449999999987</v>
      </c>
      <c r="F13" s="19">
        <f>+[19]ALCANTARILLADO!$C$13</f>
        <v>934.90449999999987</v>
      </c>
      <c r="G13" s="23">
        <f>+[19]ALCANTARILLADO!$D$13</f>
        <v>934.90449999999987</v>
      </c>
    </row>
    <row r="14" spans="1:7" s="6" customFormat="1" ht="15.95" customHeight="1" x14ac:dyDescent="0.25">
      <c r="A14" s="5" t="s">
        <v>18</v>
      </c>
      <c r="B14" s="13">
        <f>+[19]ACUEDUCTO!$B$14</f>
        <v>2063.14</v>
      </c>
      <c r="C14" s="19">
        <f>+[19]ACUEDUCTO!$C$14</f>
        <v>2063.14</v>
      </c>
      <c r="D14" s="26">
        <f>+[19]ACUEDUCTO!$D$14</f>
        <v>2063.14</v>
      </c>
      <c r="E14" s="13">
        <f>+[19]ALCANTARILLADO!$B$14</f>
        <v>984.1099999999999</v>
      </c>
      <c r="F14" s="19">
        <f>+[19]ALCANTARILLADO!$C$14</f>
        <v>984.1099999999999</v>
      </c>
      <c r="G14" s="23">
        <f>+[19]ALCANTARILLADO!$D$14</f>
        <v>984.1099999999999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+[19]ACUEDUCTO!$B$16</f>
        <v>6124.38</v>
      </c>
      <c r="C16" s="19">
        <f>+[19]ACUEDUCTO!$C$16</f>
        <v>6124.38</v>
      </c>
      <c r="D16" s="26">
        <f>+[19]ACUEDUCTO!$D$16</f>
        <v>6124.38</v>
      </c>
      <c r="E16" s="13">
        <f>+[19]ALCANTARILLADO!$B$16</f>
        <v>3440.75</v>
      </c>
      <c r="F16" s="19">
        <f>+[19]ALCANTARILLADO!$C$16</f>
        <v>3440.75</v>
      </c>
      <c r="G16" s="23">
        <f>+[19]ALCANTARILLADO!$D$16</f>
        <v>3440.75</v>
      </c>
    </row>
    <row r="17" spans="1:150" s="6" customFormat="1" ht="15.95" customHeight="1" x14ac:dyDescent="0.25">
      <c r="A17" s="5" t="s">
        <v>5</v>
      </c>
      <c r="B17" s="13">
        <f>+[19]ACUEDUCTO!$B$17</f>
        <v>2063.14</v>
      </c>
      <c r="C17" s="19">
        <f>+[19]ACUEDUCTO!$C$17</f>
        <v>2063.14</v>
      </c>
      <c r="D17" s="26">
        <f>+[19]ACUEDUCTO!$D$17</f>
        <v>2063.14</v>
      </c>
      <c r="E17" s="13">
        <f>+[19]ALCANTARILLADO!$B$17</f>
        <v>984.1099999999999</v>
      </c>
      <c r="F17" s="19">
        <f>+[19]ALCANTARILLADO!$C$17</f>
        <v>984.1099999999999</v>
      </c>
      <c r="G17" s="23">
        <f>+[19]ALCANTARILLADO!$D$17</f>
        <v>984.1099999999999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+[19]ACUEDUCTO!$B$18</f>
        <v>2063.14</v>
      </c>
      <c r="C18" s="19">
        <f>+[19]ACUEDUCTO!$C$18</f>
        <v>2063.14</v>
      </c>
      <c r="D18" s="26">
        <f>+[19]ACUEDUCTO!$D$18</f>
        <v>2063.14</v>
      </c>
      <c r="E18" s="13">
        <f>+[19]ALCANTARILLADO!$B$18</f>
        <v>984.1099999999999</v>
      </c>
      <c r="F18" s="19">
        <f>+[19]ALCANTARILLADO!$C$18</f>
        <v>984.1099999999999</v>
      </c>
      <c r="G18" s="23">
        <f>+[19]ALCANTARILLADO!$D$18</f>
        <v>984.1099999999999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+[19]ACUEDUCTO!$B$20</f>
        <v>6124.38</v>
      </c>
      <c r="C20" s="19">
        <f>+[19]ACUEDUCTO!$C$20</f>
        <v>6124.38</v>
      </c>
      <c r="D20" s="26">
        <f>+[19]ACUEDUCTO!$D$20</f>
        <v>6124.38</v>
      </c>
      <c r="E20" s="13">
        <f>+[19]ALCANTARILLADO!$B$20</f>
        <v>3440.75</v>
      </c>
      <c r="F20" s="19">
        <f>+[19]ALCANTARILLADO!$C$20</f>
        <v>3440.75</v>
      </c>
      <c r="G20" s="23">
        <f>+[19]ALCANTARILLADO!$D$20</f>
        <v>3440.75</v>
      </c>
    </row>
    <row r="21" spans="1:150" s="6" customFormat="1" ht="15.95" customHeight="1" x14ac:dyDescent="0.25">
      <c r="A21" s="5" t="s">
        <v>11</v>
      </c>
      <c r="B21" s="13">
        <f>+[19]ACUEDUCTO!$B$21</f>
        <v>2063.14</v>
      </c>
      <c r="C21" s="19">
        <f>+[19]ACUEDUCTO!$C$21</f>
        <v>2063.14</v>
      </c>
      <c r="D21" s="26">
        <f>+[19]ACUEDUCTO!$D$21</f>
        <v>2063.14</v>
      </c>
      <c r="E21" s="13">
        <f>+[19]ALCANTARILLADO!$B$21</f>
        <v>984.1099999999999</v>
      </c>
      <c r="F21" s="19">
        <f>+[19]ALCANTARILLADO!$C$21</f>
        <v>984.1099999999999</v>
      </c>
      <c r="G21" s="23">
        <f>+[19]ALCANTARILLADO!$D$21</f>
        <v>984.1099999999999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+[19]ACUEDUCTO!$B$23</f>
        <v>9186.57</v>
      </c>
      <c r="C23" s="19">
        <f>+[19]ACUEDUCTO!$C$23</f>
        <v>9186.57</v>
      </c>
      <c r="D23" s="26">
        <f>+[19]ACUEDUCTO!$D$23</f>
        <v>9186.57</v>
      </c>
      <c r="E23" s="13">
        <f>+[19]ALCANTARILLADO!$B$23</f>
        <v>5161.125</v>
      </c>
      <c r="F23" s="19">
        <f>+[19]ALCANTARILLADO!$C$23</f>
        <v>5161.125</v>
      </c>
      <c r="G23" s="23">
        <f>+[19]ALCANTARILLADO!$D$23</f>
        <v>5161.125</v>
      </c>
    </row>
    <row r="24" spans="1:150" s="6" customFormat="1" ht="15.95" customHeight="1" x14ac:dyDescent="0.25">
      <c r="A24" s="5" t="s">
        <v>11</v>
      </c>
      <c r="B24" s="13">
        <f>+[19]ACUEDUCTO!$B$24</f>
        <v>3094.71</v>
      </c>
      <c r="C24" s="19">
        <f>+[19]ACUEDUCTO!$C$24</f>
        <v>3094.71</v>
      </c>
      <c r="D24" s="26">
        <f>+[19]ACUEDUCTO!$D$24</f>
        <v>3094.71</v>
      </c>
      <c r="E24" s="13">
        <f>+[19]ALCANTARILLADO!$B$24</f>
        <v>1476.165</v>
      </c>
      <c r="F24" s="19">
        <f>+[19]ALCANTARILLADO!$C$24</f>
        <v>1476.165</v>
      </c>
      <c r="G24" s="23">
        <f>+[19]ALCANTARILLADO!$D$24</f>
        <v>1476.165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+[19]ACUEDUCTO!$B$26</f>
        <v>9799.0079999999998</v>
      </c>
      <c r="C26" s="19">
        <f>+[19]ACUEDUCTO!$C$26</f>
        <v>9799.0079999999998</v>
      </c>
      <c r="D26" s="26">
        <f>+[19]ACUEDUCTO!$D$26</f>
        <v>9799.0079999999998</v>
      </c>
      <c r="E26" s="13">
        <f>+[19]ALCANTARILLADO!$B$26</f>
        <v>5505.2000000000007</v>
      </c>
      <c r="F26" s="19">
        <f>+[19]ALCANTARILLADO!$C$26</f>
        <v>5505.2000000000007</v>
      </c>
      <c r="G26" s="23">
        <f>+[19]ALCANTARILLADO!$D$26</f>
        <v>5505.2000000000007</v>
      </c>
    </row>
    <row r="27" spans="1:150" s="6" customFormat="1" ht="15.95" customHeight="1" x14ac:dyDescent="0.25">
      <c r="A27" s="5" t="s">
        <v>11</v>
      </c>
      <c r="B27" s="13">
        <f>+[19]ACUEDUCTO!$B$27</f>
        <v>3301.0239999999999</v>
      </c>
      <c r="C27" s="19">
        <f>+[19]ACUEDUCTO!$C$27</f>
        <v>3301.0239999999999</v>
      </c>
      <c r="D27" s="26">
        <f>+[19]ACUEDUCTO!$D$27</f>
        <v>3301.0239999999999</v>
      </c>
      <c r="E27" s="13">
        <f>+[19]ALCANTARILLADO!$B$27</f>
        <v>1574.576</v>
      </c>
      <c r="F27" s="19">
        <f>+[19]ALCANTARILLADO!$C$27</f>
        <v>1574.576</v>
      </c>
      <c r="G27" s="23">
        <f>+[19]ALCANTARILLADO!$D$27</f>
        <v>1574.576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+[19]ACUEDUCTO!$B$29</f>
        <v>9186.57</v>
      </c>
      <c r="C29" s="19">
        <f>+[19]ACUEDUCTO!$C$29</f>
        <v>9186.57</v>
      </c>
      <c r="D29" s="26">
        <f>+[19]ACUEDUCTO!$D$29</f>
        <v>9186.57</v>
      </c>
      <c r="E29" s="13">
        <f>+[19]ALCANTARILLADO!$B$29</f>
        <v>5161.125</v>
      </c>
      <c r="F29" s="19">
        <f>+[19]ALCANTARILLADO!$C$29</f>
        <v>5161.125</v>
      </c>
      <c r="G29" s="23">
        <f>+[19]ALCANTARILLADO!$D$29</f>
        <v>5161.125</v>
      </c>
    </row>
    <row r="30" spans="1:150" s="6" customFormat="1" ht="15.95" customHeight="1" x14ac:dyDescent="0.25">
      <c r="A30" s="5" t="s">
        <v>11</v>
      </c>
      <c r="B30" s="13">
        <f>+[19]ACUEDUCTO!$B$30</f>
        <v>3094.71</v>
      </c>
      <c r="C30" s="19">
        <f>+[19]ACUEDUCTO!$C$30</f>
        <v>3094.71</v>
      </c>
      <c r="D30" s="26">
        <f>+[19]ACUEDUCTO!$D$30</f>
        <v>3094.71</v>
      </c>
      <c r="E30" s="13">
        <f>+[19]ALCANTARILLADO!$B$30</f>
        <v>1476.165</v>
      </c>
      <c r="F30" s="19">
        <f>+[19]ALCANTARILLADO!$C$30</f>
        <v>1476.165</v>
      </c>
      <c r="G30" s="23">
        <f>+[19]ALCANTARILLADO!$D$30</f>
        <v>1476.165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+[19]ACUEDUCTO!$B$32</f>
        <v>6124.38</v>
      </c>
      <c r="C32" s="19">
        <f>+[19]ACUEDUCTO!$C$32</f>
        <v>6124.38</v>
      </c>
      <c r="D32" s="26">
        <f>+[19]ACUEDUCTO!$D$32</f>
        <v>6124.38</v>
      </c>
      <c r="E32" s="13">
        <f>+[19]ALCANTARILLADO!$B$32</f>
        <v>3440.75</v>
      </c>
      <c r="F32" s="19">
        <f>+[19]ALCANTARILLADO!$C$32</f>
        <v>3440.75</v>
      </c>
      <c r="G32" s="23">
        <f>+[19]ALCANTARILLADO!$D$32</f>
        <v>3440.75</v>
      </c>
    </row>
    <row r="33" spans="1:150" s="6" customFormat="1" ht="15.95" customHeight="1" x14ac:dyDescent="0.25">
      <c r="A33" s="5" t="s">
        <v>11</v>
      </c>
      <c r="B33" s="13">
        <f>+[19]ACUEDUCTO!$B$33</f>
        <v>2063.14</v>
      </c>
      <c r="C33" s="19">
        <f>+[19]ACUEDUCTO!$C$33</f>
        <v>2063.14</v>
      </c>
      <c r="D33" s="26">
        <f>+[19]ACUEDUCTO!$D$33</f>
        <v>2063.14</v>
      </c>
      <c r="E33" s="13">
        <f>+[19]ALCANTARILLADO!$B$33</f>
        <v>984.1099999999999</v>
      </c>
      <c r="F33" s="19">
        <f>+[19]ALCANTARILLADO!$C$33</f>
        <v>984.1099999999999</v>
      </c>
      <c r="G33" s="23">
        <f>+[19]ALCANTARILLADO!$D$33</f>
        <v>984.1099999999999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+[19]ACUEDUCTO!$B$35</f>
        <v>7961.6940000000004</v>
      </c>
      <c r="C35" s="19">
        <f>+[19]ACUEDUCTO!$C$35</f>
        <v>7961.6940000000004</v>
      </c>
      <c r="D35" s="26">
        <f>+[19]ACUEDUCTO!$D$35</f>
        <v>7961.6940000000004</v>
      </c>
      <c r="E35" s="13">
        <f>+[19]ALCANTARILLADO!$B$35</f>
        <v>4472.9750000000004</v>
      </c>
      <c r="F35" s="19">
        <f>+[19]ALCANTARILLADO!$C$35</f>
        <v>4472.9750000000004</v>
      </c>
      <c r="G35" s="23">
        <f>+[19]ALCANTARILLADO!$D$35</f>
        <v>4472.9750000000004</v>
      </c>
    </row>
    <row r="36" spans="1:150" s="6" customFormat="1" ht="15.95" customHeight="1" thickBot="1" x14ac:dyDescent="0.3">
      <c r="A36" s="11" t="s">
        <v>11</v>
      </c>
      <c r="B36" s="18">
        <f>+[19]ACUEDUCTO!$B$36</f>
        <v>2682.0819999999999</v>
      </c>
      <c r="C36" s="21">
        <f>+[19]ACUEDUCTO!$C$36</f>
        <v>2682.0819999999999</v>
      </c>
      <c r="D36" s="29">
        <f>+[19]ACUEDUCTO!$D$36</f>
        <v>2682.0819999999999</v>
      </c>
      <c r="E36" s="18">
        <f>+[19]ALCANTARILLADO!$B$36</f>
        <v>1279.3429999999998</v>
      </c>
      <c r="F36" s="21">
        <f>+[19]ALCANTARILLADO!$C$36</f>
        <v>1279.3429999999998</v>
      </c>
      <c r="G36" s="25">
        <f>+[19]ALCANTARILLADO!$D$36</f>
        <v>1279.3429999999998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35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+[2]ACUEDUCTO!$B$8</f>
        <v>6176.17</v>
      </c>
      <c r="C8" s="19">
        <f>+[2]ACUEDUCTO!$C$8</f>
        <v>6176.17</v>
      </c>
      <c r="D8" s="26">
        <f>+[2]ACUEDUCTO!$D$8</f>
        <v>6176.17</v>
      </c>
      <c r="E8" s="13">
        <f>+[2]ALCANTARILLADO!$B$8</f>
        <v>3532.58</v>
      </c>
      <c r="F8" s="19">
        <f>+[2]ALCANTARILLADO!$C$8</f>
        <v>3532.58</v>
      </c>
      <c r="G8" s="23">
        <f>+[2]ALCANTARILLADO!$D$8</f>
        <v>3532.58</v>
      </c>
    </row>
    <row r="9" spans="1:7" s="6" customFormat="1" ht="15.95" customHeight="1" x14ac:dyDescent="0.25">
      <c r="A9" s="5" t="s">
        <v>3</v>
      </c>
      <c r="B9" s="13">
        <f>+[2]ACUEDUCTO!$B$9</f>
        <v>1352.7835</v>
      </c>
      <c r="C9" s="19">
        <f>+[2]ACUEDUCTO!$C$9</f>
        <v>1352.7835</v>
      </c>
      <c r="D9" s="26">
        <f>+[2]ACUEDUCTO!$D$9</f>
        <v>1352.7835</v>
      </c>
      <c r="E9" s="13">
        <f>+[2]ALCANTARILLADO!$B$9</f>
        <v>1266.942</v>
      </c>
      <c r="F9" s="19">
        <f>+[2]ALCANTARILLADO!$C$9</f>
        <v>1266.942</v>
      </c>
      <c r="G9" s="23">
        <f>+[2]ALCANTARILLADO!$D$9</f>
        <v>1266.942</v>
      </c>
    </row>
    <row r="10" spans="1:7" s="6" customFormat="1" ht="15.95" customHeight="1" x14ac:dyDescent="0.25">
      <c r="A10" s="5" t="s">
        <v>18</v>
      </c>
      <c r="B10" s="13">
        <f>+[2]ACUEDUCTO!$B$10</f>
        <v>1591.51</v>
      </c>
      <c r="C10" s="19">
        <f>+[2]ACUEDUCTO!$C$10</f>
        <v>1591.51</v>
      </c>
      <c r="D10" s="26">
        <f>+[2]ACUEDUCTO!$D$10</f>
        <v>1591.51</v>
      </c>
      <c r="E10" s="13">
        <f>+[2]ALCANTARILLADO!$B$10</f>
        <v>1490.52</v>
      </c>
      <c r="F10" s="19">
        <f>+[2]ALCANTARILLADO!$C$10</f>
        <v>1490.52</v>
      </c>
      <c r="G10" s="23">
        <f>+[2]ALCANTARILLADO!$D$10</f>
        <v>1490.52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+[2]ACUEDUCTO!$B$12</f>
        <v>6176.17</v>
      </c>
      <c r="C12" s="19">
        <f>+[2]ACUEDUCTO!$C$12</f>
        <v>6176.17</v>
      </c>
      <c r="D12" s="26">
        <f>+[2]ACUEDUCTO!$D$12</f>
        <v>6176.17</v>
      </c>
      <c r="E12" s="13">
        <f>+[2]ALCANTARILLADO!$B$12</f>
        <v>3532.58</v>
      </c>
      <c r="F12" s="19">
        <f>+[2]ALCANTARILLADO!$C$12</f>
        <v>3532.58</v>
      </c>
      <c r="G12" s="23">
        <f>+[2]ALCANTARILLADO!$D$12</f>
        <v>3532.58</v>
      </c>
    </row>
    <row r="13" spans="1:7" s="9" customFormat="1" ht="15.95" customHeight="1" x14ac:dyDescent="0.25">
      <c r="A13" s="8" t="s">
        <v>5</v>
      </c>
      <c r="B13" s="13">
        <f>+[2]ACUEDUCTO!$B$13</f>
        <v>1511.9344999999998</v>
      </c>
      <c r="C13" s="19">
        <f>+[2]ACUEDUCTO!$C$13</f>
        <v>1511.9344999999998</v>
      </c>
      <c r="D13" s="26">
        <f>+[2]ACUEDUCTO!$D$13</f>
        <v>1511.9344999999998</v>
      </c>
      <c r="E13" s="13">
        <f>+[2]ALCANTARILLADO!$B$13</f>
        <v>1415.9939999999999</v>
      </c>
      <c r="F13" s="19">
        <f>+[2]ALCANTARILLADO!$C$13</f>
        <v>1415.9939999999999</v>
      </c>
      <c r="G13" s="23">
        <f>+[2]ALCANTARILLADO!$D$13</f>
        <v>1415.9939999999999</v>
      </c>
    </row>
    <row r="14" spans="1:7" s="6" customFormat="1" ht="15.95" customHeight="1" x14ac:dyDescent="0.25">
      <c r="A14" s="5" t="s">
        <v>18</v>
      </c>
      <c r="B14" s="13">
        <f>+[2]ACUEDUCTO!$B$14</f>
        <v>1591.51</v>
      </c>
      <c r="C14" s="19">
        <f>+[2]ACUEDUCTO!$C$14</f>
        <v>1591.51</v>
      </c>
      <c r="D14" s="26">
        <f>+[2]ACUEDUCTO!$D$14</f>
        <v>1591.51</v>
      </c>
      <c r="E14" s="13">
        <f>+[2]ALCANTARILLADO!$B$14</f>
        <v>1490.52</v>
      </c>
      <c r="F14" s="19">
        <f>+[2]ALCANTARILLADO!$C$14</f>
        <v>1490.52</v>
      </c>
      <c r="G14" s="23">
        <f>+[2]ALCANTARILLADO!$D$14</f>
        <v>1490.52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+[2]ACUEDUCTO!$B$16</f>
        <v>6176.17</v>
      </c>
      <c r="C16" s="19">
        <f>+[2]ACUEDUCTO!$C$16</f>
        <v>6176.17</v>
      </c>
      <c r="D16" s="26">
        <f>+[2]ACUEDUCTO!$D$16</f>
        <v>6176.17</v>
      </c>
      <c r="E16" s="13">
        <f>+[2]ALCANTARILLADO!$B$16</f>
        <v>3532.58</v>
      </c>
      <c r="F16" s="19">
        <f>+[2]ALCANTARILLADO!$C$16</f>
        <v>3532.58</v>
      </c>
      <c r="G16" s="23">
        <f>+[2]ALCANTARILLADO!$D$16</f>
        <v>3532.58</v>
      </c>
    </row>
    <row r="17" spans="1:150" s="6" customFormat="1" ht="15.95" customHeight="1" x14ac:dyDescent="0.25">
      <c r="A17" s="5" t="s">
        <v>5</v>
      </c>
      <c r="B17" s="13">
        <f>+[2]ACUEDUCTO!$B$17</f>
        <v>1591.51</v>
      </c>
      <c r="C17" s="19">
        <f>+[2]ACUEDUCTO!$C$17</f>
        <v>1591.51</v>
      </c>
      <c r="D17" s="26">
        <f>+[2]ACUEDUCTO!$D$17</f>
        <v>1591.51</v>
      </c>
      <c r="E17" s="13">
        <f>+[2]ALCANTARILLADO!$B$17</f>
        <v>1490.52</v>
      </c>
      <c r="F17" s="19">
        <f>+[2]ALCANTARILLADO!$C$17</f>
        <v>1490.52</v>
      </c>
      <c r="G17" s="23">
        <f>+[2]ALCANTARILLADO!$D$17</f>
        <v>1490.52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+[2]ACUEDUCTO!$B$18</f>
        <v>1591.51</v>
      </c>
      <c r="C18" s="19">
        <f>+[2]ACUEDUCTO!$C$18</f>
        <v>1591.51</v>
      </c>
      <c r="D18" s="26">
        <f>+[2]ACUEDUCTO!$D$18</f>
        <v>1591.51</v>
      </c>
      <c r="E18" s="13">
        <f>+[2]ALCANTARILLADO!$B$18</f>
        <v>1490.52</v>
      </c>
      <c r="F18" s="19">
        <f>+[2]ALCANTARILLADO!$C$18</f>
        <v>1490.52</v>
      </c>
      <c r="G18" s="23">
        <f>+[2]ALCANTARILLADO!$D$18</f>
        <v>1490.52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+[2]ACUEDUCTO!$B$20</f>
        <v>6176.17</v>
      </c>
      <c r="C20" s="19">
        <f>+[2]ACUEDUCTO!$C$20</f>
        <v>6176.17</v>
      </c>
      <c r="D20" s="26">
        <f>+[2]ACUEDUCTO!$D$20</f>
        <v>6176.17</v>
      </c>
      <c r="E20" s="13">
        <f>+[2]ALCANTARILLADO!$B$20</f>
        <v>3532.58</v>
      </c>
      <c r="F20" s="19">
        <f>+[2]ALCANTARILLADO!$C$20</f>
        <v>3532.58</v>
      </c>
      <c r="G20" s="23">
        <f>+[2]ALCANTARILLADO!$D$20</f>
        <v>3532.58</v>
      </c>
    </row>
    <row r="21" spans="1:150" s="6" customFormat="1" ht="15.95" customHeight="1" x14ac:dyDescent="0.25">
      <c r="A21" s="5" t="s">
        <v>11</v>
      </c>
      <c r="B21" s="13">
        <f>+[2]ACUEDUCTO!$B$21</f>
        <v>1591.51</v>
      </c>
      <c r="C21" s="19">
        <f>+[2]ACUEDUCTO!$C$21</f>
        <v>1591.51</v>
      </c>
      <c r="D21" s="26">
        <f>+[2]ACUEDUCTO!$D$21</f>
        <v>1591.51</v>
      </c>
      <c r="E21" s="13">
        <f>+[2]ALCANTARILLADO!$B$21</f>
        <v>1490.52</v>
      </c>
      <c r="F21" s="19">
        <f>+[2]ALCANTARILLADO!$C$21</f>
        <v>1490.52</v>
      </c>
      <c r="G21" s="23">
        <f>+[2]ALCANTARILLADO!$D$21</f>
        <v>1490.52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+[2]ACUEDUCTO!$B$23</f>
        <v>9264.255000000001</v>
      </c>
      <c r="C23" s="19">
        <f>+[2]ACUEDUCTO!$C$23</f>
        <v>9264.255000000001</v>
      </c>
      <c r="D23" s="26">
        <f>+[2]ACUEDUCTO!$D$23</f>
        <v>9264.255000000001</v>
      </c>
      <c r="E23" s="13">
        <f>+[2]ALCANTARILLADO!$B$23</f>
        <v>5298.87</v>
      </c>
      <c r="F23" s="19">
        <f>+[2]ALCANTARILLADO!$C$23</f>
        <v>5298.87</v>
      </c>
      <c r="G23" s="23">
        <f>+[2]ALCANTARILLADO!$D$23</f>
        <v>5298.87</v>
      </c>
    </row>
    <row r="24" spans="1:150" s="6" customFormat="1" ht="15.95" customHeight="1" x14ac:dyDescent="0.25">
      <c r="A24" s="5" t="s">
        <v>11</v>
      </c>
      <c r="B24" s="13">
        <f>+[2]ACUEDUCTO!$B$24</f>
        <v>2387.2649999999999</v>
      </c>
      <c r="C24" s="19">
        <f>+[2]ACUEDUCTO!$C$24</f>
        <v>2387.2649999999999</v>
      </c>
      <c r="D24" s="26">
        <f>+[2]ACUEDUCTO!$D$24</f>
        <v>2387.2649999999999</v>
      </c>
      <c r="E24" s="13">
        <f>+[2]ALCANTARILLADO!$B$24</f>
        <v>2235.7799999999997</v>
      </c>
      <c r="F24" s="19">
        <f>+[2]ALCANTARILLADO!$C$24</f>
        <v>2235.7799999999997</v>
      </c>
      <c r="G24" s="23">
        <f>+[2]ALCANTARILLADO!$D$24</f>
        <v>2235.7799999999997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+[2]ACUEDUCTO!$B$26</f>
        <v>9881.8720000000012</v>
      </c>
      <c r="C26" s="19">
        <f>+[2]ACUEDUCTO!$C$26</f>
        <v>9881.8720000000012</v>
      </c>
      <c r="D26" s="26">
        <f>+[2]ACUEDUCTO!$D$26</f>
        <v>9881.8720000000012</v>
      </c>
      <c r="E26" s="13">
        <f>+[2]ALCANTARILLADO!$B$26</f>
        <v>5652.1280000000006</v>
      </c>
      <c r="F26" s="19">
        <f>+[2]ALCANTARILLADO!$C$26</f>
        <v>5652.1280000000006</v>
      </c>
      <c r="G26" s="23">
        <f>+[2]ALCANTARILLADO!$D$26</f>
        <v>5652.1280000000006</v>
      </c>
    </row>
    <row r="27" spans="1:150" s="6" customFormat="1" ht="15.95" customHeight="1" x14ac:dyDescent="0.25">
      <c r="A27" s="5" t="s">
        <v>11</v>
      </c>
      <c r="B27" s="13">
        <f>+[2]ACUEDUCTO!$B$27</f>
        <v>2546.4160000000002</v>
      </c>
      <c r="C27" s="19">
        <f>+[2]ACUEDUCTO!$C$27</f>
        <v>2546.4160000000002</v>
      </c>
      <c r="D27" s="26">
        <f>+[2]ACUEDUCTO!$D$27</f>
        <v>2546.4160000000002</v>
      </c>
      <c r="E27" s="13">
        <f>+[2]ALCANTARILLADO!$B$27</f>
        <v>2384.8319999999999</v>
      </c>
      <c r="F27" s="19">
        <f>+[2]ALCANTARILLADO!$C$27</f>
        <v>2384.8319999999999</v>
      </c>
      <c r="G27" s="23">
        <f>+[2]ALCANTARILLADO!$D$27</f>
        <v>2384.8319999999999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+[2]ACUEDUCTO!$B$29</f>
        <v>9264.255000000001</v>
      </c>
      <c r="C29" s="19">
        <f>+[2]ACUEDUCTO!$C$29</f>
        <v>9264.255000000001</v>
      </c>
      <c r="D29" s="26">
        <f>+[2]ACUEDUCTO!$D$29</f>
        <v>9264.255000000001</v>
      </c>
      <c r="E29" s="13">
        <f>+[2]ALCANTARILLADO!$B$29</f>
        <v>5298.87</v>
      </c>
      <c r="F29" s="19">
        <f>+[2]ALCANTARILLADO!$C$29</f>
        <v>5298.87</v>
      </c>
      <c r="G29" s="23">
        <f>+[2]ALCANTARILLADO!$D$29</f>
        <v>5298.87</v>
      </c>
    </row>
    <row r="30" spans="1:150" s="6" customFormat="1" ht="15.95" customHeight="1" x14ac:dyDescent="0.25">
      <c r="A30" s="5" t="s">
        <v>11</v>
      </c>
      <c r="B30" s="13">
        <f>+[2]ACUEDUCTO!$B$30</f>
        <v>2387.2649999999999</v>
      </c>
      <c r="C30" s="19">
        <f>+[2]ACUEDUCTO!$C$30</f>
        <v>2387.2649999999999</v>
      </c>
      <c r="D30" s="26">
        <f>+[2]ACUEDUCTO!$D$30</f>
        <v>2387.2649999999999</v>
      </c>
      <c r="E30" s="13">
        <f>+[2]ALCANTARILLADO!$B$30</f>
        <v>2235.7799999999997</v>
      </c>
      <c r="F30" s="19">
        <f>+[2]ALCANTARILLADO!$C$30</f>
        <v>2235.7799999999997</v>
      </c>
      <c r="G30" s="23">
        <f>+[2]ALCANTARILLADO!$D$30</f>
        <v>2235.7799999999997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+[2]ACUEDUCTO!$B$32</f>
        <v>6176.17</v>
      </c>
      <c r="C32" s="19">
        <f>+[2]ACUEDUCTO!$C$32</f>
        <v>6176.17</v>
      </c>
      <c r="D32" s="26">
        <f>+[2]ACUEDUCTO!$D$32</f>
        <v>6176.17</v>
      </c>
      <c r="E32" s="13">
        <f>+[2]ALCANTARILLADO!$B$32</f>
        <v>3532.58</v>
      </c>
      <c r="F32" s="19">
        <f>+[2]ALCANTARILLADO!$C$32</f>
        <v>3532.58</v>
      </c>
      <c r="G32" s="23">
        <f>+[2]ALCANTARILLADO!$D$32</f>
        <v>3532.58</v>
      </c>
    </row>
    <row r="33" spans="1:150" s="6" customFormat="1" ht="15.95" customHeight="1" x14ac:dyDescent="0.25">
      <c r="A33" s="5" t="s">
        <v>11</v>
      </c>
      <c r="B33" s="13">
        <f>+[2]ACUEDUCTO!$B$33</f>
        <v>1591.51</v>
      </c>
      <c r="C33" s="19">
        <f>+[2]ACUEDUCTO!$C$33</f>
        <v>1591.51</v>
      </c>
      <c r="D33" s="26">
        <f>+[2]ACUEDUCTO!$D$33</f>
        <v>1591.51</v>
      </c>
      <c r="E33" s="13">
        <f>+[2]ALCANTARILLADO!$B$33</f>
        <v>1490.52</v>
      </c>
      <c r="F33" s="19">
        <f>+[2]ALCANTARILLADO!$C$33</f>
        <v>1490.52</v>
      </c>
      <c r="G33" s="23">
        <f>+[2]ALCANTARILLADO!$D$33</f>
        <v>1490.52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+[2]ACUEDUCTO!$B$35</f>
        <v>8029.0210000000006</v>
      </c>
      <c r="C35" s="19">
        <f>+[2]ACUEDUCTO!$C$35</f>
        <v>8029.0210000000006</v>
      </c>
      <c r="D35" s="26">
        <f>+[2]ACUEDUCTO!$D$35</f>
        <v>8029.0210000000006</v>
      </c>
      <c r="E35" s="13">
        <f>+[2]ALCANTARILLADO!$B$35</f>
        <v>4592.3540000000003</v>
      </c>
      <c r="F35" s="19">
        <f>+[2]ALCANTARILLADO!$C$35</f>
        <v>4592.3540000000003</v>
      </c>
      <c r="G35" s="23">
        <f>+[2]ALCANTARILLADO!$D$35</f>
        <v>4592.3540000000003</v>
      </c>
    </row>
    <row r="36" spans="1:150" s="6" customFormat="1" ht="15.95" customHeight="1" thickBot="1" x14ac:dyDescent="0.3">
      <c r="A36" s="11" t="s">
        <v>11</v>
      </c>
      <c r="B36" s="18">
        <f>+[2]ACUEDUCTO!$B$36</f>
        <v>2068.9630000000002</v>
      </c>
      <c r="C36" s="21">
        <f>+[2]ACUEDUCTO!$C$36</f>
        <v>2068.9630000000002</v>
      </c>
      <c r="D36" s="29">
        <f>+[2]ACUEDUCTO!$D$36</f>
        <v>2068.9630000000002</v>
      </c>
      <c r="E36" s="18">
        <f>+[2]ALCANTARILLADO!$B$36</f>
        <v>1937.6759999999999</v>
      </c>
      <c r="F36" s="21">
        <f>+[2]ALCANTARILLADO!$C$36</f>
        <v>1937.6759999999999</v>
      </c>
      <c r="G36" s="25">
        <f>+[2]ALCANTARILLADO!$D$36</f>
        <v>1937.6759999999999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21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+[20]ACUEDUCTO!$B$8</f>
        <v>6176.93</v>
      </c>
      <c r="C8" s="19">
        <f>+[20]ACUEDUCTO!$C$8</f>
        <v>6176.93</v>
      </c>
      <c r="D8" s="26">
        <f>+[20]ACUEDUCTO!$D$8</f>
        <v>6176.93</v>
      </c>
      <c r="E8" s="13">
        <f>+[20]ALCANTARILLADO!$B$8</f>
        <v>3535.8</v>
      </c>
      <c r="F8" s="19">
        <f>+[20]ALCANTARILLADO!$C$8</f>
        <v>3535.8</v>
      </c>
      <c r="G8" s="23">
        <f>+[20]ALCANTARILLADO!$D$8</f>
        <v>3535.8</v>
      </c>
    </row>
    <row r="9" spans="1:7" s="6" customFormat="1" ht="15.95" customHeight="1" x14ac:dyDescent="0.25">
      <c r="A9" s="5" t="s">
        <v>3</v>
      </c>
      <c r="B9" s="13">
        <f>+[20]ACUEDUCTO!$B$9</f>
        <v>1343.3029999999997</v>
      </c>
      <c r="C9" s="19">
        <f>+[20]ACUEDUCTO!$C$9</f>
        <v>1343.3029999999997</v>
      </c>
      <c r="D9" s="26">
        <f>+[20]ACUEDUCTO!$D$9</f>
        <v>1343.3029999999997</v>
      </c>
      <c r="E9" s="13">
        <f>+[20]ALCANTARILLADO!$B$9</f>
        <v>917.11750000000006</v>
      </c>
      <c r="F9" s="19">
        <f>+[20]ALCANTARILLADO!$C$9</f>
        <v>917.11750000000006</v>
      </c>
      <c r="G9" s="23">
        <f>+[20]ALCANTARILLADO!$D$9</f>
        <v>917.11750000000006</v>
      </c>
    </row>
    <row r="10" spans="1:7" s="6" customFormat="1" ht="15.95" customHeight="1" x14ac:dyDescent="0.25">
      <c r="A10" s="5" t="s">
        <v>18</v>
      </c>
      <c r="B10" s="13">
        <f>+[20]ACUEDUCTO!$B$10</f>
        <v>2066.6199999999994</v>
      </c>
      <c r="C10" s="19">
        <f>+[20]ACUEDUCTO!$C$10</f>
        <v>2066.6199999999994</v>
      </c>
      <c r="D10" s="26">
        <f>+[20]ACUEDUCTO!$D$10</f>
        <v>2066.6199999999994</v>
      </c>
      <c r="E10" s="13">
        <f>+[20]ALCANTARILLADO!$B$10</f>
        <v>1410.95</v>
      </c>
      <c r="F10" s="19">
        <f>+[20]ALCANTARILLADO!$C$10</f>
        <v>1410.95</v>
      </c>
      <c r="G10" s="23">
        <f>+[20]ALCANTARILLADO!$D$10</f>
        <v>1410.95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+[20]ACUEDUCTO!$B$12</f>
        <v>6176.93</v>
      </c>
      <c r="C12" s="19">
        <f>+[20]ACUEDUCTO!$C$12</f>
        <v>6176.93</v>
      </c>
      <c r="D12" s="26">
        <f>+[20]ACUEDUCTO!$D$12</f>
        <v>6176.93</v>
      </c>
      <c r="E12" s="13">
        <f>+[20]ALCANTARILLADO!$B$12</f>
        <v>3535.8</v>
      </c>
      <c r="F12" s="19">
        <f>+[20]ALCANTARILLADO!$C$12</f>
        <v>3535.8</v>
      </c>
      <c r="G12" s="23">
        <f>+[20]ALCANTARILLADO!$D$12</f>
        <v>3535.8</v>
      </c>
    </row>
    <row r="13" spans="1:7" s="9" customFormat="1" ht="15.95" customHeight="1" x14ac:dyDescent="0.25">
      <c r="A13" s="8" t="s">
        <v>5</v>
      </c>
      <c r="B13" s="13">
        <f>+[20]ACUEDUCTO!$B$13</f>
        <v>1611.9635999999996</v>
      </c>
      <c r="C13" s="19">
        <f>+[20]ACUEDUCTO!$C$13</f>
        <v>1611.9635999999996</v>
      </c>
      <c r="D13" s="26">
        <f>+[20]ACUEDUCTO!$D$13</f>
        <v>1611.9635999999996</v>
      </c>
      <c r="E13" s="13">
        <f>+[20]ALCANTARILLADO!$B$13</f>
        <v>1100.5410000000002</v>
      </c>
      <c r="F13" s="19">
        <f>+[20]ALCANTARILLADO!$C$13</f>
        <v>1100.5410000000002</v>
      </c>
      <c r="G13" s="23">
        <f>+[20]ALCANTARILLADO!$D$13</f>
        <v>1100.5410000000002</v>
      </c>
    </row>
    <row r="14" spans="1:7" s="6" customFormat="1" ht="15.95" customHeight="1" x14ac:dyDescent="0.25">
      <c r="A14" s="5" t="s">
        <v>18</v>
      </c>
      <c r="B14" s="13">
        <f>+[20]ACUEDUCTO!$B$14</f>
        <v>2066.6199999999994</v>
      </c>
      <c r="C14" s="19">
        <f>+[20]ACUEDUCTO!$C$14</f>
        <v>2066.6199999999994</v>
      </c>
      <c r="D14" s="26">
        <f>+[20]ACUEDUCTO!$D$14</f>
        <v>2066.6199999999994</v>
      </c>
      <c r="E14" s="13">
        <f>+[20]ALCANTARILLADO!$B$14</f>
        <v>1410.95</v>
      </c>
      <c r="F14" s="19">
        <f>+[20]ALCANTARILLADO!$C$14</f>
        <v>1410.95</v>
      </c>
      <c r="G14" s="23">
        <f>+[20]ALCANTARILLADO!$D$14</f>
        <v>1410.95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+[20]ACUEDUCTO!$B$16</f>
        <v>6176.93</v>
      </c>
      <c r="C16" s="19">
        <f>+[20]ACUEDUCTO!$C$16</f>
        <v>6176.93</v>
      </c>
      <c r="D16" s="26">
        <f>+[20]ACUEDUCTO!$D$16</f>
        <v>6176.93</v>
      </c>
      <c r="E16" s="13">
        <f>+[20]ALCANTARILLADO!$B$16</f>
        <v>3535.8</v>
      </c>
      <c r="F16" s="19">
        <f>+[20]ALCANTARILLADO!$C$16</f>
        <v>3535.8</v>
      </c>
      <c r="G16" s="23">
        <f>+[20]ALCANTARILLADO!$D$16</f>
        <v>3535.8</v>
      </c>
    </row>
    <row r="17" spans="1:150" s="6" customFormat="1" ht="15.95" customHeight="1" x14ac:dyDescent="0.25">
      <c r="A17" s="5" t="s">
        <v>5</v>
      </c>
      <c r="B17" s="13">
        <f>+[20]ACUEDUCTO!$B$17</f>
        <v>2025.2875999999994</v>
      </c>
      <c r="C17" s="19">
        <f>+[20]ACUEDUCTO!$C$17</f>
        <v>2025.2875999999994</v>
      </c>
      <c r="D17" s="26">
        <f>+[20]ACUEDUCTO!$D$17</f>
        <v>2025.2875999999994</v>
      </c>
      <c r="E17" s="13">
        <f>+[20]ALCANTARILLADO!$B$17</f>
        <v>1382.731</v>
      </c>
      <c r="F17" s="19">
        <f>+[20]ALCANTARILLADO!$C$17</f>
        <v>1382.731</v>
      </c>
      <c r="G17" s="23">
        <f>+[20]ALCANTARILLADO!$D$17</f>
        <v>1382.731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+[20]ACUEDUCTO!$B$18</f>
        <v>2066.6199999999994</v>
      </c>
      <c r="C18" s="19">
        <f>+[20]ACUEDUCTO!$C$18</f>
        <v>2066.6199999999994</v>
      </c>
      <c r="D18" s="26">
        <f>+[20]ACUEDUCTO!$D$18</f>
        <v>2066.6199999999994</v>
      </c>
      <c r="E18" s="13">
        <f>+[20]ALCANTARILLADO!$B$18</f>
        <v>1410.95</v>
      </c>
      <c r="F18" s="19">
        <f>+[20]ALCANTARILLADO!$C$18</f>
        <v>1410.95</v>
      </c>
      <c r="G18" s="23">
        <f>+[20]ALCANTARILLADO!$D$18</f>
        <v>1410.95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+[20]ACUEDUCTO!$B$20</f>
        <v>6176.93</v>
      </c>
      <c r="C20" s="19">
        <f>+[20]ACUEDUCTO!$C$20</f>
        <v>6176.93</v>
      </c>
      <c r="D20" s="26">
        <f>+[20]ACUEDUCTO!$D$20</f>
        <v>6176.93</v>
      </c>
      <c r="E20" s="13">
        <f>+[20]ALCANTARILLADO!$B$20</f>
        <v>3535.8</v>
      </c>
      <c r="F20" s="19">
        <f>+[20]ALCANTARILLADO!$C$20</f>
        <v>3535.8</v>
      </c>
      <c r="G20" s="23">
        <f>+[20]ALCANTARILLADO!$D$20</f>
        <v>3535.8</v>
      </c>
    </row>
    <row r="21" spans="1:150" s="6" customFormat="1" ht="15.95" customHeight="1" x14ac:dyDescent="0.25">
      <c r="A21" s="5" t="s">
        <v>11</v>
      </c>
      <c r="B21" s="13">
        <f>+[20]ACUEDUCTO!$B$21</f>
        <v>2066.6199999999994</v>
      </c>
      <c r="C21" s="19">
        <f>+[20]ACUEDUCTO!$C$21</f>
        <v>2066.6199999999994</v>
      </c>
      <c r="D21" s="26">
        <f>+[20]ACUEDUCTO!$D$21</f>
        <v>2066.6199999999994</v>
      </c>
      <c r="E21" s="13">
        <f>+[20]ALCANTARILLADO!$B$21</f>
        <v>1410.95</v>
      </c>
      <c r="F21" s="19">
        <f>+[20]ALCANTARILLADO!$C$21</f>
        <v>1410.95</v>
      </c>
      <c r="G21" s="23">
        <f>+[20]ALCANTARILLADO!$D$21</f>
        <v>1410.95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+[20]ACUEDUCTO!$B$23</f>
        <v>9265.3950000000004</v>
      </c>
      <c r="C23" s="19">
        <f>+[20]ACUEDUCTO!$C$23</f>
        <v>9265.3950000000004</v>
      </c>
      <c r="D23" s="26">
        <f>+[20]ACUEDUCTO!$D$23</f>
        <v>9265.3950000000004</v>
      </c>
      <c r="E23" s="13">
        <f>+[20]ALCANTARILLADO!$B$23</f>
        <v>5303.7000000000007</v>
      </c>
      <c r="F23" s="19">
        <f>+[20]ALCANTARILLADO!$C$23</f>
        <v>5303.7000000000007</v>
      </c>
      <c r="G23" s="23">
        <f>+[20]ALCANTARILLADO!$D$23</f>
        <v>5303.7000000000007</v>
      </c>
    </row>
    <row r="24" spans="1:150" s="6" customFormat="1" ht="15.95" customHeight="1" x14ac:dyDescent="0.25">
      <c r="A24" s="5" t="s">
        <v>11</v>
      </c>
      <c r="B24" s="13">
        <f>+[20]ACUEDUCTO!$B$24</f>
        <v>3099.9299999999994</v>
      </c>
      <c r="C24" s="19">
        <f>+[20]ACUEDUCTO!$C$24</f>
        <v>3099.9299999999994</v>
      </c>
      <c r="D24" s="26">
        <f>+[20]ACUEDUCTO!$D$24</f>
        <v>3099.9299999999994</v>
      </c>
      <c r="E24" s="13">
        <f>+[20]ALCANTARILLADO!$B$24</f>
        <v>2116.4250000000002</v>
      </c>
      <c r="F24" s="19">
        <f>+[20]ALCANTARILLADO!$C$24</f>
        <v>2116.4250000000002</v>
      </c>
      <c r="G24" s="23">
        <f>+[20]ALCANTARILLADO!$D$24</f>
        <v>2116.4250000000002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+[20]ACUEDUCTO!$B$26</f>
        <v>9883.0880000000016</v>
      </c>
      <c r="C26" s="19">
        <f>+[20]ACUEDUCTO!$C$26</f>
        <v>9883.0880000000016</v>
      </c>
      <c r="D26" s="26">
        <f>+[20]ACUEDUCTO!$D$26</f>
        <v>9883.0880000000016</v>
      </c>
      <c r="E26" s="13">
        <f>+[20]ALCANTARILLADO!$B$26</f>
        <v>5657.2800000000007</v>
      </c>
      <c r="F26" s="19">
        <f>+[20]ALCANTARILLADO!$C$26</f>
        <v>5657.2800000000007</v>
      </c>
      <c r="G26" s="23">
        <f>+[20]ALCANTARILLADO!$D$26</f>
        <v>5657.2800000000007</v>
      </c>
    </row>
    <row r="27" spans="1:150" s="6" customFormat="1" ht="15.95" customHeight="1" x14ac:dyDescent="0.25">
      <c r="A27" s="5" t="s">
        <v>11</v>
      </c>
      <c r="B27" s="13">
        <f>+[20]ACUEDUCTO!$B$27</f>
        <v>3306.5919999999992</v>
      </c>
      <c r="C27" s="19">
        <f>+[20]ACUEDUCTO!$C$27</f>
        <v>3306.5919999999992</v>
      </c>
      <c r="D27" s="26">
        <f>+[20]ACUEDUCTO!$D$27</f>
        <v>3306.5919999999992</v>
      </c>
      <c r="E27" s="13">
        <f>+[20]ALCANTARILLADO!$B$27</f>
        <v>2257.52</v>
      </c>
      <c r="F27" s="19">
        <f>+[20]ALCANTARILLADO!$C$27</f>
        <v>2257.52</v>
      </c>
      <c r="G27" s="23">
        <f>+[20]ALCANTARILLADO!$D$27</f>
        <v>2257.52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+[20]ACUEDUCTO!$B$29</f>
        <v>9265.3950000000004</v>
      </c>
      <c r="C29" s="19">
        <f>+[20]ACUEDUCTO!$C$29</f>
        <v>9265.3950000000004</v>
      </c>
      <c r="D29" s="26">
        <f>+[20]ACUEDUCTO!$D$29</f>
        <v>9265.3950000000004</v>
      </c>
      <c r="E29" s="13">
        <f>+[20]ALCANTARILLADO!$B$29</f>
        <v>5303.7000000000007</v>
      </c>
      <c r="F29" s="19">
        <f>+[20]ALCANTARILLADO!$C$29</f>
        <v>5303.7000000000007</v>
      </c>
      <c r="G29" s="23">
        <f>+[20]ALCANTARILLADO!$D$29</f>
        <v>5303.7000000000007</v>
      </c>
    </row>
    <row r="30" spans="1:150" s="6" customFormat="1" ht="15.95" customHeight="1" x14ac:dyDescent="0.25">
      <c r="A30" s="5" t="s">
        <v>11</v>
      </c>
      <c r="B30" s="13">
        <f>+[20]ACUEDUCTO!$B$30</f>
        <v>3099.9299999999994</v>
      </c>
      <c r="C30" s="19">
        <f>+[20]ACUEDUCTO!$C$30</f>
        <v>3099.9299999999994</v>
      </c>
      <c r="D30" s="26">
        <f>+[20]ACUEDUCTO!$D$30</f>
        <v>3099.9299999999994</v>
      </c>
      <c r="E30" s="13">
        <f>+[20]ALCANTARILLADO!$B$30</f>
        <v>2116.4250000000002</v>
      </c>
      <c r="F30" s="19">
        <f>+[20]ALCANTARILLADO!$C$30</f>
        <v>2116.4250000000002</v>
      </c>
      <c r="G30" s="23">
        <f>+[20]ALCANTARILLADO!$D$30</f>
        <v>2116.4250000000002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+[20]ACUEDUCTO!$B$32</f>
        <v>6176.93</v>
      </c>
      <c r="C32" s="19">
        <f>+[20]ACUEDUCTO!$C$32</f>
        <v>6176.93</v>
      </c>
      <c r="D32" s="26">
        <f>+[20]ACUEDUCTO!$D$32</f>
        <v>6176.93</v>
      </c>
      <c r="E32" s="13">
        <f>+[20]ALCANTARILLADO!$B$32</f>
        <v>3535.8</v>
      </c>
      <c r="F32" s="19">
        <f>+[20]ALCANTARILLADO!$C$32</f>
        <v>3535.8</v>
      </c>
      <c r="G32" s="23">
        <f>+[20]ALCANTARILLADO!$D$32</f>
        <v>3535.8</v>
      </c>
    </row>
    <row r="33" spans="1:150" s="6" customFormat="1" ht="15.95" customHeight="1" x14ac:dyDescent="0.25">
      <c r="A33" s="5" t="s">
        <v>11</v>
      </c>
      <c r="B33" s="13">
        <f>+[20]ACUEDUCTO!$B$33</f>
        <v>2066.6199999999994</v>
      </c>
      <c r="C33" s="19">
        <f>+[20]ACUEDUCTO!$C$33</f>
        <v>2066.6199999999994</v>
      </c>
      <c r="D33" s="26">
        <f>+[20]ACUEDUCTO!$D$33</f>
        <v>2066.6199999999994</v>
      </c>
      <c r="E33" s="13">
        <f>+[20]ALCANTARILLADO!$B$33</f>
        <v>1410.95</v>
      </c>
      <c r="F33" s="19">
        <f>+[20]ALCANTARILLADO!$C$33</f>
        <v>1410.95</v>
      </c>
      <c r="G33" s="23">
        <f>+[20]ALCANTARILLADO!$D$33</f>
        <v>1410.95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+[20]ACUEDUCTO!$B$35</f>
        <v>8030.0090000000009</v>
      </c>
      <c r="C35" s="19">
        <f>+[20]ACUEDUCTO!$C$35</f>
        <v>8030.0090000000009</v>
      </c>
      <c r="D35" s="26">
        <f>+[20]ACUEDUCTO!$D$35</f>
        <v>8030.0090000000009</v>
      </c>
      <c r="E35" s="13">
        <f>+[20]ALCANTARILLADO!$B$35</f>
        <v>4596.54</v>
      </c>
      <c r="F35" s="19">
        <f>+[20]ALCANTARILLADO!$C$35</f>
        <v>4596.54</v>
      </c>
      <c r="G35" s="23">
        <f>+[20]ALCANTARILLADO!$D$35</f>
        <v>4596.54</v>
      </c>
    </row>
    <row r="36" spans="1:150" s="6" customFormat="1" ht="15.95" customHeight="1" thickBot="1" x14ac:dyDescent="0.3">
      <c r="A36" s="11" t="s">
        <v>11</v>
      </c>
      <c r="B36" s="18">
        <f>+[20]ACUEDUCTO!$B$36</f>
        <v>2686.6059999999993</v>
      </c>
      <c r="C36" s="21">
        <f>+[20]ACUEDUCTO!$C$36</f>
        <v>2686.6059999999993</v>
      </c>
      <c r="D36" s="29">
        <f>+[20]ACUEDUCTO!$D$36</f>
        <v>2686.6059999999993</v>
      </c>
      <c r="E36" s="18">
        <f>+[20]ALCANTARILLADO!$B$36</f>
        <v>1834.2350000000001</v>
      </c>
      <c r="F36" s="21">
        <f>+[20]ALCANTARILLADO!$C$36</f>
        <v>1834.2350000000001</v>
      </c>
      <c r="G36" s="25">
        <f>+[20]ALCANTARILLADO!$D$36</f>
        <v>1834.2350000000001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22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+[21]ACUEDUCTO!$B$8</f>
        <v>6176.93</v>
      </c>
      <c r="C8" s="19">
        <f>+[21]ACUEDUCTO!$C$8</f>
        <v>6176.93</v>
      </c>
      <c r="D8" s="26">
        <f>+[21]ACUEDUCTO!$D$8</f>
        <v>6176.93</v>
      </c>
      <c r="E8" s="13">
        <f>+[21]ALCANTARILLADO!$B$8</f>
        <v>3536.42</v>
      </c>
      <c r="F8" s="19">
        <f>+[21]ALCANTARILLADO!$C$8</f>
        <v>3536.42</v>
      </c>
      <c r="G8" s="23">
        <f>+[21]ALCANTARILLADO!$D$8</f>
        <v>3536.42</v>
      </c>
    </row>
    <row r="9" spans="1:7" s="6" customFormat="1" ht="15.95" customHeight="1" x14ac:dyDescent="0.25">
      <c r="A9" s="5" t="s">
        <v>3</v>
      </c>
      <c r="B9" s="13">
        <f>+[21]ACUEDUCTO!$B$9</f>
        <v>1033.3099999999997</v>
      </c>
      <c r="C9" s="19">
        <f>+[21]ACUEDUCTO!$C$9</f>
        <v>1033.3099999999997</v>
      </c>
      <c r="D9" s="26">
        <f>+[21]ACUEDUCTO!$D$9</f>
        <v>1033.3099999999997</v>
      </c>
      <c r="E9" s="13">
        <f>+[21]ALCANTARILLADO!$B$9</f>
        <v>415.72</v>
      </c>
      <c r="F9" s="19">
        <f>+[21]ALCANTARILLADO!$C$9</f>
        <v>415.72</v>
      </c>
      <c r="G9" s="23">
        <f>+[21]ALCANTARILLADO!$D$9</f>
        <v>415.72</v>
      </c>
    </row>
    <row r="10" spans="1:7" s="6" customFormat="1" ht="15.95" customHeight="1" x14ac:dyDescent="0.25">
      <c r="A10" s="5" t="s">
        <v>18</v>
      </c>
      <c r="B10" s="13">
        <f>+[21]ACUEDUCTO!$B$10</f>
        <v>2066.6199999999994</v>
      </c>
      <c r="C10" s="19">
        <f>+[21]ACUEDUCTO!$C$10</f>
        <v>2066.6199999999994</v>
      </c>
      <c r="D10" s="26">
        <f>+[21]ACUEDUCTO!$D$10</f>
        <v>2066.6199999999994</v>
      </c>
      <c r="E10" s="13">
        <f>+[21]ALCANTARILLADO!$B$10</f>
        <v>831.44</v>
      </c>
      <c r="F10" s="19">
        <f>+[21]ALCANTARILLADO!$C$10</f>
        <v>831.44</v>
      </c>
      <c r="G10" s="23">
        <f>+[21]ALCANTARILLADO!$D$10</f>
        <v>831.44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+[21]ACUEDUCTO!$B$12</f>
        <v>6176.93</v>
      </c>
      <c r="C12" s="19">
        <f>+[21]ACUEDUCTO!$C$12</f>
        <v>6176.93</v>
      </c>
      <c r="D12" s="26">
        <f>+[21]ACUEDUCTO!$D$12</f>
        <v>6176.93</v>
      </c>
      <c r="E12" s="13">
        <f>+[21]ALCANTARILLADO!$B$12</f>
        <v>3536.42</v>
      </c>
      <c r="F12" s="19">
        <f>+[21]ALCANTARILLADO!$C$12</f>
        <v>3536.42</v>
      </c>
      <c r="G12" s="23">
        <f>+[21]ALCANTARILLADO!$D$12</f>
        <v>3536.42</v>
      </c>
    </row>
    <row r="13" spans="1:7" s="9" customFormat="1" ht="15.95" customHeight="1" x14ac:dyDescent="0.25">
      <c r="A13" s="8" t="s">
        <v>5</v>
      </c>
      <c r="B13" s="13">
        <f>+[21]ACUEDUCTO!$B$13</f>
        <v>1239.9719999999995</v>
      </c>
      <c r="C13" s="19">
        <f>+[21]ACUEDUCTO!$C$13</f>
        <v>1239.9719999999995</v>
      </c>
      <c r="D13" s="26">
        <f>+[21]ACUEDUCTO!$D$13</f>
        <v>1239.9719999999995</v>
      </c>
      <c r="E13" s="13">
        <f>+[21]ALCANTARILLADO!$B$13</f>
        <v>498.86400000000003</v>
      </c>
      <c r="F13" s="19">
        <f>+[21]ALCANTARILLADO!$C$13</f>
        <v>498.86400000000003</v>
      </c>
      <c r="G13" s="23">
        <f>+[21]ALCANTARILLADO!$D$13</f>
        <v>498.86400000000003</v>
      </c>
    </row>
    <row r="14" spans="1:7" s="6" customFormat="1" ht="15.95" customHeight="1" x14ac:dyDescent="0.25">
      <c r="A14" s="5" t="s">
        <v>18</v>
      </c>
      <c r="B14" s="13">
        <f>+[21]ACUEDUCTO!$B$14</f>
        <v>2066.6199999999994</v>
      </c>
      <c r="C14" s="19">
        <f>+[21]ACUEDUCTO!$C$14</f>
        <v>2066.6199999999994</v>
      </c>
      <c r="D14" s="26">
        <f>+[21]ACUEDUCTO!$D$14</f>
        <v>2066.6199999999994</v>
      </c>
      <c r="E14" s="13">
        <f>+[21]ALCANTARILLADO!$B$14</f>
        <v>831.44</v>
      </c>
      <c r="F14" s="19">
        <f>+[21]ALCANTARILLADO!$C$14</f>
        <v>831.44</v>
      </c>
      <c r="G14" s="23">
        <f>+[21]ALCANTARILLADO!$D$14</f>
        <v>831.44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+[21]ACUEDUCTO!$B$16</f>
        <v>6176.93</v>
      </c>
      <c r="C16" s="19">
        <f>+[21]ACUEDUCTO!$C$16</f>
        <v>6176.93</v>
      </c>
      <c r="D16" s="26">
        <f>+[21]ACUEDUCTO!$D$16</f>
        <v>6176.93</v>
      </c>
      <c r="E16" s="13">
        <f>+[21]ALCANTARILLADO!$B$16</f>
        <v>3536.42</v>
      </c>
      <c r="F16" s="19">
        <f>+[21]ALCANTARILLADO!$C$16</f>
        <v>3536.42</v>
      </c>
      <c r="G16" s="23">
        <f>+[21]ALCANTARILLADO!$D$16</f>
        <v>3536.42</v>
      </c>
    </row>
    <row r="17" spans="1:150" s="6" customFormat="1" ht="15.95" customHeight="1" x14ac:dyDescent="0.25">
      <c r="A17" s="5" t="s">
        <v>5</v>
      </c>
      <c r="B17" s="13">
        <f>+[21]ACUEDUCTO!$B$17</f>
        <v>1756.6269999999995</v>
      </c>
      <c r="C17" s="19">
        <f>+[21]ACUEDUCTO!$C$17</f>
        <v>1756.6269999999995</v>
      </c>
      <c r="D17" s="26">
        <f>+[21]ACUEDUCTO!$D$17</f>
        <v>1756.6269999999995</v>
      </c>
      <c r="E17" s="13">
        <f>+[21]ALCANTARILLADO!$B$17</f>
        <v>706.72400000000005</v>
      </c>
      <c r="F17" s="19">
        <f>+[21]ALCANTARILLADO!$C$17</f>
        <v>706.72400000000005</v>
      </c>
      <c r="G17" s="23">
        <f>+[21]ALCANTARILLADO!$D$17</f>
        <v>706.72400000000005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+[21]ACUEDUCTO!$B$18</f>
        <v>2066.6199999999994</v>
      </c>
      <c r="C18" s="19">
        <f>+[21]ACUEDUCTO!$C$18</f>
        <v>2066.6199999999994</v>
      </c>
      <c r="D18" s="26">
        <f>+[21]ACUEDUCTO!$D$18</f>
        <v>2066.6199999999994</v>
      </c>
      <c r="E18" s="13">
        <f>+[21]ALCANTARILLADO!$B$18</f>
        <v>831.44</v>
      </c>
      <c r="F18" s="19">
        <f>+[21]ALCANTARILLADO!$C$18</f>
        <v>831.44</v>
      </c>
      <c r="G18" s="23">
        <f>+[21]ALCANTARILLADO!$D$18</f>
        <v>831.44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+[21]ACUEDUCTO!$B$20</f>
        <v>6176.93</v>
      </c>
      <c r="C20" s="19">
        <f>+[21]ACUEDUCTO!$C$20</f>
        <v>6176.93</v>
      </c>
      <c r="D20" s="26">
        <f>+[21]ACUEDUCTO!$D$20</f>
        <v>6176.93</v>
      </c>
      <c r="E20" s="13">
        <f>+[21]ALCANTARILLADO!$B$20</f>
        <v>3536.42</v>
      </c>
      <c r="F20" s="19">
        <f>+[21]ALCANTARILLADO!$C$20</f>
        <v>3536.42</v>
      </c>
      <c r="G20" s="23">
        <f>+[21]ALCANTARILLADO!$D$20</f>
        <v>3536.42</v>
      </c>
    </row>
    <row r="21" spans="1:150" s="6" customFormat="1" ht="15.95" customHeight="1" x14ac:dyDescent="0.25">
      <c r="A21" s="5" t="s">
        <v>11</v>
      </c>
      <c r="B21" s="13">
        <f>+[21]ACUEDUCTO!$B$21</f>
        <v>2066.6199999999994</v>
      </c>
      <c r="C21" s="19">
        <f>+[21]ACUEDUCTO!$C$21</f>
        <v>2066.6199999999994</v>
      </c>
      <c r="D21" s="26">
        <f>+[21]ACUEDUCTO!$D$21</f>
        <v>2066.6199999999994</v>
      </c>
      <c r="E21" s="13">
        <f>+[21]ALCANTARILLADO!$B$21</f>
        <v>831.44</v>
      </c>
      <c r="F21" s="19">
        <f>+[21]ALCANTARILLADO!$C$21</f>
        <v>831.44</v>
      </c>
      <c r="G21" s="23">
        <f>+[21]ALCANTARILLADO!$D$21</f>
        <v>831.44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+[21]ACUEDUCTO!$B$23</f>
        <v>9265.3950000000004</v>
      </c>
      <c r="C23" s="19">
        <f>+[21]ACUEDUCTO!$C$23</f>
        <v>9265.3950000000004</v>
      </c>
      <c r="D23" s="26">
        <f>+[21]ACUEDUCTO!$D$23</f>
        <v>9265.3950000000004</v>
      </c>
      <c r="E23" s="13">
        <f>+[21]ALCANTARILLADO!$B$23</f>
        <v>5304.63</v>
      </c>
      <c r="F23" s="19">
        <f>+[21]ALCANTARILLADO!$C$23</f>
        <v>5304.63</v>
      </c>
      <c r="G23" s="23">
        <f>+[21]ALCANTARILLADO!$D$23</f>
        <v>5304.63</v>
      </c>
    </row>
    <row r="24" spans="1:150" s="6" customFormat="1" ht="15.95" customHeight="1" x14ac:dyDescent="0.25">
      <c r="A24" s="5" t="s">
        <v>11</v>
      </c>
      <c r="B24" s="13">
        <f>+[21]ACUEDUCTO!$B$24</f>
        <v>3099.9299999999994</v>
      </c>
      <c r="C24" s="19">
        <f>+[21]ACUEDUCTO!$C$24</f>
        <v>3099.9299999999994</v>
      </c>
      <c r="D24" s="26">
        <f>+[21]ACUEDUCTO!$D$24</f>
        <v>3099.9299999999994</v>
      </c>
      <c r="E24" s="13">
        <f>+[21]ALCANTARILLADO!$B$24</f>
        <v>1247.1600000000001</v>
      </c>
      <c r="F24" s="19">
        <f>+[21]ALCANTARILLADO!$C$24</f>
        <v>1247.1600000000001</v>
      </c>
      <c r="G24" s="23">
        <f>+[21]ALCANTARILLADO!$D$24</f>
        <v>1247.1600000000001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+[21]ACUEDUCTO!$B$26</f>
        <v>9883.0880000000016</v>
      </c>
      <c r="C26" s="19">
        <f>+[21]ACUEDUCTO!$C$26</f>
        <v>9883.0880000000016</v>
      </c>
      <c r="D26" s="26">
        <f>+[21]ACUEDUCTO!$D$26</f>
        <v>9883.0880000000016</v>
      </c>
      <c r="E26" s="13">
        <f>+[21]ALCANTARILLADO!$B$26</f>
        <v>5658.2720000000008</v>
      </c>
      <c r="F26" s="19">
        <f>+[21]ALCANTARILLADO!$C$26</f>
        <v>5658.2720000000008</v>
      </c>
      <c r="G26" s="23">
        <f>+[21]ALCANTARILLADO!$D$26</f>
        <v>5658.2720000000008</v>
      </c>
    </row>
    <row r="27" spans="1:150" s="6" customFormat="1" ht="15.95" customHeight="1" x14ac:dyDescent="0.25">
      <c r="A27" s="5" t="s">
        <v>11</v>
      </c>
      <c r="B27" s="13">
        <f>+[21]ACUEDUCTO!$B$27</f>
        <v>3306.5919999999992</v>
      </c>
      <c r="C27" s="19">
        <f>+[21]ACUEDUCTO!$C$27</f>
        <v>3306.5919999999992</v>
      </c>
      <c r="D27" s="26">
        <f>+[21]ACUEDUCTO!$D$27</f>
        <v>3306.5919999999992</v>
      </c>
      <c r="E27" s="13">
        <f>+[21]ALCANTARILLADO!$B$27</f>
        <v>1330.3040000000001</v>
      </c>
      <c r="F27" s="19">
        <f>+[21]ALCANTARILLADO!$C$27</f>
        <v>1330.3040000000001</v>
      </c>
      <c r="G27" s="23">
        <f>+[21]ALCANTARILLADO!$D$27</f>
        <v>1330.3040000000001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+[21]ACUEDUCTO!$B$29</f>
        <v>9265.3950000000004</v>
      </c>
      <c r="C29" s="19">
        <f>+[21]ACUEDUCTO!$C$29</f>
        <v>9265.3950000000004</v>
      </c>
      <c r="D29" s="26">
        <f>+[21]ACUEDUCTO!$D$29</f>
        <v>9265.3950000000004</v>
      </c>
      <c r="E29" s="13">
        <f>+[21]ALCANTARILLADO!$B$29</f>
        <v>5304.63</v>
      </c>
      <c r="F29" s="19">
        <f>+[21]ALCANTARILLADO!$C$29</f>
        <v>5304.63</v>
      </c>
      <c r="G29" s="23">
        <f>+[21]ALCANTARILLADO!$D$29</f>
        <v>5304.63</v>
      </c>
    </row>
    <row r="30" spans="1:150" s="6" customFormat="1" ht="15.95" customHeight="1" x14ac:dyDescent="0.25">
      <c r="A30" s="5" t="s">
        <v>11</v>
      </c>
      <c r="B30" s="13">
        <f>+[21]ACUEDUCTO!$B$30</f>
        <v>3099.9299999999994</v>
      </c>
      <c r="C30" s="19">
        <f>+[21]ACUEDUCTO!$C$30</f>
        <v>3099.9299999999994</v>
      </c>
      <c r="D30" s="26">
        <f>+[21]ACUEDUCTO!$D$30</f>
        <v>3099.9299999999994</v>
      </c>
      <c r="E30" s="13">
        <f>+[21]ALCANTARILLADO!$B$30</f>
        <v>1247.1600000000001</v>
      </c>
      <c r="F30" s="19">
        <f>+[21]ALCANTARILLADO!$C$30</f>
        <v>1247.1600000000001</v>
      </c>
      <c r="G30" s="23">
        <f>+[21]ALCANTARILLADO!$D$30</f>
        <v>1247.1600000000001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+[21]ACUEDUCTO!$B$32</f>
        <v>6176.93</v>
      </c>
      <c r="C32" s="19">
        <f>+[21]ACUEDUCTO!$C$32</f>
        <v>6176.93</v>
      </c>
      <c r="D32" s="26">
        <f>+[21]ACUEDUCTO!$D$32</f>
        <v>6176.93</v>
      </c>
      <c r="E32" s="13">
        <f>+[21]ALCANTARILLADO!$B$32</f>
        <v>3536.42</v>
      </c>
      <c r="F32" s="19">
        <f>+[21]ALCANTARILLADO!$C$32</f>
        <v>3536.42</v>
      </c>
      <c r="G32" s="23">
        <f>+[21]ALCANTARILLADO!$D$32</f>
        <v>3536.42</v>
      </c>
    </row>
    <row r="33" spans="1:150" s="6" customFormat="1" ht="15.95" customHeight="1" x14ac:dyDescent="0.25">
      <c r="A33" s="5" t="s">
        <v>11</v>
      </c>
      <c r="B33" s="13">
        <f>+[21]ACUEDUCTO!$B$33</f>
        <v>2066.6199999999994</v>
      </c>
      <c r="C33" s="19">
        <f>+[21]ACUEDUCTO!$C$33</f>
        <v>2066.6199999999994</v>
      </c>
      <c r="D33" s="26">
        <f>+[21]ACUEDUCTO!$D$33</f>
        <v>2066.6199999999994</v>
      </c>
      <c r="E33" s="13">
        <f>+[21]ALCANTARILLADO!$B$33</f>
        <v>831.44</v>
      </c>
      <c r="F33" s="19">
        <f>+[21]ALCANTARILLADO!$C$33</f>
        <v>831.44</v>
      </c>
      <c r="G33" s="23">
        <f>+[21]ALCANTARILLADO!$D$33</f>
        <v>831.44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+[21]ACUEDUCTO!$B$35</f>
        <v>8030.0090000000009</v>
      </c>
      <c r="C35" s="19">
        <f>+[21]ACUEDUCTO!$C$35</f>
        <v>8030.0090000000009</v>
      </c>
      <c r="D35" s="26">
        <f>+[21]ACUEDUCTO!$D$35</f>
        <v>8030.0090000000009</v>
      </c>
      <c r="E35" s="13">
        <f>+[21]ALCANTARILLADO!$B$35</f>
        <v>4597.3460000000005</v>
      </c>
      <c r="F35" s="19">
        <f>+[21]ALCANTARILLADO!$C$35</f>
        <v>4597.3460000000005</v>
      </c>
      <c r="G35" s="23">
        <f>+[21]ALCANTARILLADO!$D$35</f>
        <v>4597.3460000000005</v>
      </c>
    </row>
    <row r="36" spans="1:150" s="6" customFormat="1" ht="15.95" customHeight="1" thickBot="1" x14ac:dyDescent="0.3">
      <c r="A36" s="11" t="s">
        <v>11</v>
      </c>
      <c r="B36" s="18">
        <f>+[21]ACUEDUCTO!$B$36</f>
        <v>2686.6059999999993</v>
      </c>
      <c r="C36" s="21">
        <f>+[21]ACUEDUCTO!$C$36</f>
        <v>2686.6059999999993</v>
      </c>
      <c r="D36" s="29">
        <f>+[21]ACUEDUCTO!$D$36</f>
        <v>2686.6059999999993</v>
      </c>
      <c r="E36" s="18">
        <f>+[21]ALCANTARILLADO!$B$36</f>
        <v>1080.8720000000001</v>
      </c>
      <c r="F36" s="21">
        <f>+[21]ALCANTARILLADO!$C$36</f>
        <v>1080.8720000000001</v>
      </c>
      <c r="G36" s="25">
        <f>+[21]ALCANTARILLADO!$D$36</f>
        <v>1080.8720000000001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23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+[22]ACUEDUCTO!$B$8</f>
        <v>6178.15</v>
      </c>
      <c r="C8" s="19">
        <f>+[22]ACUEDUCTO!$C$8</f>
        <v>6178.15</v>
      </c>
      <c r="D8" s="26">
        <f>+[22]ACUEDUCTO!$D$8</f>
        <v>6178.15</v>
      </c>
      <c r="E8" s="13">
        <f>+[22]ALCANTARILLADO!$B$8</f>
        <v>3532.35</v>
      </c>
      <c r="F8" s="19">
        <f>+[22]ALCANTARILLADO!$C$8</f>
        <v>3532.35</v>
      </c>
      <c r="G8" s="23">
        <f>+[22]ALCANTARILLADO!$D$8</f>
        <v>3532.35</v>
      </c>
    </row>
    <row r="9" spans="1:7" s="6" customFormat="1" ht="15.95" customHeight="1" x14ac:dyDescent="0.25">
      <c r="A9" s="5" t="s">
        <v>3</v>
      </c>
      <c r="B9" s="13">
        <f>+[22]ACUEDUCTO!$B$9</f>
        <v>744.27430000000004</v>
      </c>
      <c r="C9" s="19">
        <f>+[22]ACUEDUCTO!$C$9</f>
        <v>744.27430000000004</v>
      </c>
      <c r="D9" s="26">
        <f>+[22]ACUEDUCTO!$D$9</f>
        <v>744.27430000000004</v>
      </c>
      <c r="E9" s="13">
        <f>+[22]ALCANTARILLADO!$B$9</f>
        <v>819.93450000000007</v>
      </c>
      <c r="F9" s="19">
        <f>+[22]ALCANTARILLADO!$C$9</f>
        <v>819.93450000000007</v>
      </c>
      <c r="G9" s="23">
        <f>+[22]ALCANTARILLADO!$D$9</f>
        <v>819.93450000000007</v>
      </c>
    </row>
    <row r="10" spans="1:7" s="6" customFormat="1" ht="15.95" customHeight="1" x14ac:dyDescent="0.25">
      <c r="A10" s="5" t="s">
        <v>18</v>
      </c>
      <c r="B10" s="13">
        <f>+[22]ACUEDUCTO!$B$10</f>
        <v>966.59</v>
      </c>
      <c r="C10" s="19">
        <f>+[22]ACUEDUCTO!$C$10</f>
        <v>966.59</v>
      </c>
      <c r="D10" s="26">
        <f>+[22]ACUEDUCTO!$D$10</f>
        <v>966.59</v>
      </c>
      <c r="E10" s="13">
        <f>+[22]ALCANTARILLADO!$B$10</f>
        <v>1064.8500000000001</v>
      </c>
      <c r="F10" s="19">
        <f>+[22]ALCANTARILLADO!$C$10</f>
        <v>1064.8500000000001</v>
      </c>
      <c r="G10" s="23">
        <f>+[22]ALCANTARILLADO!$D$10</f>
        <v>1064.8500000000001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+[22]ACUEDUCTO!$B$12</f>
        <v>6178.15</v>
      </c>
      <c r="C12" s="19">
        <f>+[22]ACUEDUCTO!$C$12</f>
        <v>6178.15</v>
      </c>
      <c r="D12" s="26">
        <f>+[22]ACUEDUCTO!$D$12</f>
        <v>6178.15</v>
      </c>
      <c r="E12" s="13">
        <f>+[22]ALCANTARILLADO!$B$12</f>
        <v>3532.35</v>
      </c>
      <c r="F12" s="19">
        <f>+[22]ALCANTARILLADO!$C$12</f>
        <v>3532.35</v>
      </c>
      <c r="G12" s="23">
        <f>+[22]ALCANTARILLADO!$D$12</f>
        <v>3532.35</v>
      </c>
    </row>
    <row r="13" spans="1:7" s="9" customFormat="1" ht="15.95" customHeight="1" x14ac:dyDescent="0.25">
      <c r="A13" s="8" t="s">
        <v>5</v>
      </c>
      <c r="B13" s="13">
        <f>+[22]ACUEDUCTO!$B$13</f>
        <v>850.5992</v>
      </c>
      <c r="C13" s="19">
        <f>+[22]ACUEDUCTO!$C$13</f>
        <v>850.5992</v>
      </c>
      <c r="D13" s="26">
        <f>+[22]ACUEDUCTO!$D$13</f>
        <v>850.5992</v>
      </c>
      <c r="E13" s="13">
        <f>+[22]ALCANTARILLADO!$B$13</f>
        <v>937.0680000000001</v>
      </c>
      <c r="F13" s="19">
        <f>+[22]ALCANTARILLADO!$C$13</f>
        <v>937.0680000000001</v>
      </c>
      <c r="G13" s="23">
        <f>+[22]ALCANTARILLADO!$D$13</f>
        <v>937.0680000000001</v>
      </c>
    </row>
    <row r="14" spans="1:7" s="6" customFormat="1" ht="15.95" customHeight="1" x14ac:dyDescent="0.25">
      <c r="A14" s="5" t="s">
        <v>18</v>
      </c>
      <c r="B14" s="13">
        <f>+[22]ACUEDUCTO!$B$14</f>
        <v>966.59</v>
      </c>
      <c r="C14" s="19">
        <f>+[22]ACUEDUCTO!$C$14</f>
        <v>966.59</v>
      </c>
      <c r="D14" s="26">
        <f>+[22]ACUEDUCTO!$D$14</f>
        <v>966.59</v>
      </c>
      <c r="E14" s="13">
        <f>+[22]ALCANTARILLADO!$B$14</f>
        <v>1064.8500000000001</v>
      </c>
      <c r="F14" s="19">
        <f>+[22]ALCANTARILLADO!$C$14</f>
        <v>1064.8500000000001</v>
      </c>
      <c r="G14" s="23">
        <f>+[22]ALCANTARILLADO!$D$14</f>
        <v>1064.8500000000001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+[22]ACUEDUCTO!$B$16</f>
        <v>6178.15</v>
      </c>
      <c r="C16" s="19">
        <f>+[22]ACUEDUCTO!$C$16</f>
        <v>6178.15</v>
      </c>
      <c r="D16" s="26">
        <f>+[22]ACUEDUCTO!$D$16</f>
        <v>6178.15</v>
      </c>
      <c r="E16" s="13">
        <f>+[22]ALCANTARILLADO!$B$16</f>
        <v>3532.35</v>
      </c>
      <c r="F16" s="19">
        <f>+[22]ALCANTARILLADO!$C$16</f>
        <v>3532.35</v>
      </c>
      <c r="G16" s="23">
        <f>+[22]ALCANTARILLADO!$D$16</f>
        <v>3532.35</v>
      </c>
    </row>
    <row r="17" spans="1:150" s="6" customFormat="1" ht="15.95" customHeight="1" x14ac:dyDescent="0.25">
      <c r="A17" s="5" t="s">
        <v>5</v>
      </c>
      <c r="B17" s="13">
        <f>+[22]ACUEDUCTO!$B$17</f>
        <v>966.59</v>
      </c>
      <c r="C17" s="19">
        <f>+[22]ACUEDUCTO!$C$17</f>
        <v>966.59</v>
      </c>
      <c r="D17" s="26">
        <f>+[22]ACUEDUCTO!$D$17</f>
        <v>966.59</v>
      </c>
      <c r="E17" s="13">
        <f>+[22]ALCANTARILLADO!$B$17</f>
        <v>1064.8500000000001</v>
      </c>
      <c r="F17" s="19">
        <f>+[22]ALCANTARILLADO!$C$17</f>
        <v>1064.8500000000001</v>
      </c>
      <c r="G17" s="23">
        <f>+[22]ALCANTARILLADO!$D$17</f>
        <v>1064.8500000000001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+[22]ACUEDUCTO!$B$18</f>
        <v>966.59</v>
      </c>
      <c r="C18" s="19">
        <f>+[22]ACUEDUCTO!$C$18</f>
        <v>966.59</v>
      </c>
      <c r="D18" s="26">
        <f>+[22]ACUEDUCTO!$D$18</f>
        <v>966.59</v>
      </c>
      <c r="E18" s="13">
        <f>+[22]ALCANTARILLADO!$B$18</f>
        <v>1064.8500000000001</v>
      </c>
      <c r="F18" s="19">
        <f>+[22]ALCANTARILLADO!$C$18</f>
        <v>1064.8500000000001</v>
      </c>
      <c r="G18" s="23">
        <f>+[22]ALCANTARILLADO!$D$18</f>
        <v>1064.8500000000001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+[22]ACUEDUCTO!$B$20</f>
        <v>6178.15</v>
      </c>
      <c r="C20" s="19">
        <f>+[22]ACUEDUCTO!$C$20</f>
        <v>6178.15</v>
      </c>
      <c r="D20" s="26">
        <f>+[22]ACUEDUCTO!$D$20</f>
        <v>6178.15</v>
      </c>
      <c r="E20" s="13">
        <f>+[22]ALCANTARILLADO!$B$20</f>
        <v>3532.35</v>
      </c>
      <c r="F20" s="19">
        <f>+[22]ALCANTARILLADO!$C$20</f>
        <v>3532.35</v>
      </c>
      <c r="G20" s="23">
        <f>+[22]ALCANTARILLADO!$D$20</f>
        <v>3532.35</v>
      </c>
    </row>
    <row r="21" spans="1:150" s="6" customFormat="1" ht="15.95" customHeight="1" x14ac:dyDescent="0.25">
      <c r="A21" s="5" t="s">
        <v>11</v>
      </c>
      <c r="B21" s="13">
        <f>+[22]ACUEDUCTO!$B$21</f>
        <v>966.59</v>
      </c>
      <c r="C21" s="19">
        <f>+[22]ACUEDUCTO!$C$21</f>
        <v>966.59</v>
      </c>
      <c r="D21" s="26">
        <f>+[22]ACUEDUCTO!$D$21</f>
        <v>966.59</v>
      </c>
      <c r="E21" s="13">
        <f>+[22]ALCANTARILLADO!$B$21</f>
        <v>1064.8500000000001</v>
      </c>
      <c r="F21" s="19">
        <f>+[22]ALCANTARILLADO!$C$21</f>
        <v>1064.8500000000001</v>
      </c>
      <c r="G21" s="23">
        <f>+[22]ALCANTARILLADO!$D$21</f>
        <v>1064.8500000000001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+[22]ACUEDUCTO!$B$23</f>
        <v>9267.2249999999985</v>
      </c>
      <c r="C23" s="19">
        <f>+[22]ACUEDUCTO!$C$23</f>
        <v>9267.2249999999985</v>
      </c>
      <c r="D23" s="26">
        <f>+[22]ACUEDUCTO!$D$23</f>
        <v>9267.2249999999985</v>
      </c>
      <c r="E23" s="13">
        <f>+[22]ALCANTARILLADO!$B$23</f>
        <v>5298.5249999999996</v>
      </c>
      <c r="F23" s="19">
        <f>+[22]ALCANTARILLADO!$C$23</f>
        <v>5298.5249999999996</v>
      </c>
      <c r="G23" s="23">
        <f>+[22]ALCANTARILLADO!$D$23</f>
        <v>5298.5249999999996</v>
      </c>
    </row>
    <row r="24" spans="1:150" s="6" customFormat="1" ht="15.95" customHeight="1" x14ac:dyDescent="0.25">
      <c r="A24" s="5" t="s">
        <v>11</v>
      </c>
      <c r="B24" s="13">
        <f>+[22]ACUEDUCTO!$B$24</f>
        <v>1449.885</v>
      </c>
      <c r="C24" s="19">
        <f>+[22]ACUEDUCTO!$C$24</f>
        <v>1449.885</v>
      </c>
      <c r="D24" s="26">
        <f>+[22]ACUEDUCTO!$D$24</f>
        <v>1449.885</v>
      </c>
      <c r="E24" s="13">
        <f>+[22]ALCANTARILLADO!$B$24</f>
        <v>1597.2750000000001</v>
      </c>
      <c r="F24" s="19">
        <f>+[22]ALCANTARILLADO!$C$24</f>
        <v>1597.2750000000001</v>
      </c>
      <c r="G24" s="23">
        <f>+[22]ALCANTARILLADO!$D$24</f>
        <v>1597.2750000000001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+[22]ACUEDUCTO!$B$26</f>
        <v>9885.0400000000009</v>
      </c>
      <c r="C26" s="19">
        <f>+[22]ACUEDUCTO!$C$26</f>
        <v>9885.0400000000009</v>
      </c>
      <c r="D26" s="26">
        <f>+[22]ACUEDUCTO!$D$26</f>
        <v>9885.0400000000009</v>
      </c>
      <c r="E26" s="13">
        <f>+[22]ALCANTARILLADO!$B$26</f>
        <v>5651.76</v>
      </c>
      <c r="F26" s="19">
        <f>+[22]ALCANTARILLADO!$C$26</f>
        <v>5651.76</v>
      </c>
      <c r="G26" s="23">
        <f>+[22]ALCANTARILLADO!$D$26</f>
        <v>5651.76</v>
      </c>
    </row>
    <row r="27" spans="1:150" s="6" customFormat="1" ht="15.95" customHeight="1" x14ac:dyDescent="0.25">
      <c r="A27" s="5" t="s">
        <v>11</v>
      </c>
      <c r="B27" s="13">
        <f>+[22]ACUEDUCTO!$B$27</f>
        <v>1546.5440000000001</v>
      </c>
      <c r="C27" s="19">
        <f>+[22]ACUEDUCTO!$C$27</f>
        <v>1546.5440000000001</v>
      </c>
      <c r="D27" s="26">
        <f>+[22]ACUEDUCTO!$D$27</f>
        <v>1546.5440000000001</v>
      </c>
      <c r="E27" s="13">
        <f>+[22]ALCANTARILLADO!$B$27</f>
        <v>1703.7600000000002</v>
      </c>
      <c r="F27" s="19">
        <f>+[22]ALCANTARILLADO!$C$27</f>
        <v>1703.7600000000002</v>
      </c>
      <c r="G27" s="23">
        <f>+[22]ALCANTARILLADO!$D$27</f>
        <v>1703.7600000000002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+[22]ACUEDUCTO!$B$29</f>
        <v>9267.2249999999985</v>
      </c>
      <c r="C29" s="19">
        <f>+[22]ACUEDUCTO!$C$29</f>
        <v>9267.2249999999985</v>
      </c>
      <c r="D29" s="26">
        <f>+[22]ACUEDUCTO!$D$29</f>
        <v>9267.2249999999985</v>
      </c>
      <c r="E29" s="13">
        <f>+[22]ALCANTARILLADO!$B$29</f>
        <v>5298.5249999999996</v>
      </c>
      <c r="F29" s="19">
        <f>+[22]ALCANTARILLADO!$C$29</f>
        <v>5298.5249999999996</v>
      </c>
      <c r="G29" s="23">
        <f>+[22]ALCANTARILLADO!$D$29</f>
        <v>5298.5249999999996</v>
      </c>
    </row>
    <row r="30" spans="1:150" s="6" customFormat="1" ht="15.95" customHeight="1" x14ac:dyDescent="0.25">
      <c r="A30" s="5" t="s">
        <v>11</v>
      </c>
      <c r="B30" s="13">
        <f>+[22]ACUEDUCTO!$B$30</f>
        <v>1449.885</v>
      </c>
      <c r="C30" s="19">
        <f>+[22]ACUEDUCTO!$C$30</f>
        <v>1449.885</v>
      </c>
      <c r="D30" s="26">
        <f>+[22]ACUEDUCTO!$D$30</f>
        <v>1449.885</v>
      </c>
      <c r="E30" s="13">
        <f>+[22]ALCANTARILLADO!$B$30</f>
        <v>1597.2750000000001</v>
      </c>
      <c r="F30" s="19">
        <f>+[22]ALCANTARILLADO!$C$30</f>
        <v>1597.2750000000001</v>
      </c>
      <c r="G30" s="23">
        <f>+[22]ALCANTARILLADO!$D$30</f>
        <v>1597.2750000000001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+[22]ACUEDUCTO!$B$32</f>
        <v>6178.15</v>
      </c>
      <c r="C32" s="19">
        <f>+[22]ACUEDUCTO!$C$32</f>
        <v>6178.15</v>
      </c>
      <c r="D32" s="26">
        <f>+[22]ACUEDUCTO!$D$32</f>
        <v>6178.15</v>
      </c>
      <c r="E32" s="13">
        <f>+[22]ALCANTARILLADO!$B$32</f>
        <v>3532.35</v>
      </c>
      <c r="F32" s="19">
        <f>+[22]ALCANTARILLADO!$C$32</f>
        <v>3532.35</v>
      </c>
      <c r="G32" s="23">
        <f>+[22]ALCANTARILLADO!$D$32</f>
        <v>3532.35</v>
      </c>
    </row>
    <row r="33" spans="1:150" s="6" customFormat="1" ht="15.95" customHeight="1" x14ac:dyDescent="0.25">
      <c r="A33" s="5" t="s">
        <v>11</v>
      </c>
      <c r="B33" s="13">
        <f>+[22]ACUEDUCTO!$B$33</f>
        <v>966.59</v>
      </c>
      <c r="C33" s="19">
        <f>+[22]ACUEDUCTO!$C$33</f>
        <v>966.59</v>
      </c>
      <c r="D33" s="26">
        <f>+[22]ACUEDUCTO!$D$33</f>
        <v>966.59</v>
      </c>
      <c r="E33" s="13">
        <f>+[22]ALCANTARILLADO!$B$33</f>
        <v>1064.8500000000001</v>
      </c>
      <c r="F33" s="19">
        <f>+[22]ALCANTARILLADO!$C$33</f>
        <v>1064.8500000000001</v>
      </c>
      <c r="G33" s="23">
        <f>+[22]ALCANTARILLADO!$D$33</f>
        <v>1064.8500000000001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+[22]ACUEDUCTO!$B$35</f>
        <v>8031.5950000000003</v>
      </c>
      <c r="C35" s="19">
        <f>+[22]ACUEDUCTO!$C$35</f>
        <v>8031.5950000000003</v>
      </c>
      <c r="D35" s="26">
        <f>+[22]ACUEDUCTO!$D$35</f>
        <v>8031.5950000000003</v>
      </c>
      <c r="E35" s="13">
        <f>+[22]ALCANTARILLADO!$B$35</f>
        <v>4592.0550000000003</v>
      </c>
      <c r="F35" s="19">
        <f>+[22]ALCANTARILLADO!$C$35</f>
        <v>4592.0550000000003</v>
      </c>
      <c r="G35" s="23">
        <f>+[22]ALCANTARILLADO!$D$35</f>
        <v>4592.0550000000003</v>
      </c>
    </row>
    <row r="36" spans="1:150" s="6" customFormat="1" ht="15.95" customHeight="1" thickBot="1" x14ac:dyDescent="0.3">
      <c r="A36" s="11" t="s">
        <v>11</v>
      </c>
      <c r="B36" s="18">
        <f>+[22]ACUEDUCTO!$B$36</f>
        <v>1256.567</v>
      </c>
      <c r="C36" s="21">
        <f>+[22]ACUEDUCTO!$C$36</f>
        <v>1256.567</v>
      </c>
      <c r="D36" s="29">
        <f>+[22]ACUEDUCTO!$D$36</f>
        <v>1256.567</v>
      </c>
      <c r="E36" s="18">
        <f>+[22]ALCANTARILLADO!$B$36</f>
        <v>1384.3050000000003</v>
      </c>
      <c r="F36" s="21">
        <f>+[22]ALCANTARILLADO!$C$36</f>
        <v>1384.3050000000003</v>
      </c>
      <c r="G36" s="25">
        <f>+[22]ALCANTARILLADO!$D$36</f>
        <v>1384.3050000000003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24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+[23]ACUEDUCTO!$B$8</f>
        <v>8832.89</v>
      </c>
      <c r="C8" s="19">
        <f>+[23]ACUEDUCTO!$C$8</f>
        <v>8832.89</v>
      </c>
      <c r="D8" s="26">
        <f>+[23]ACUEDUCTO!$D$8</f>
        <v>8832.89</v>
      </c>
      <c r="E8" s="13">
        <f>+[23]ALCANTARILLADO!$B$8</f>
        <v>0</v>
      </c>
      <c r="F8" s="19">
        <f>+[23]ALCANTARILLADO!$C$8</f>
        <v>0</v>
      </c>
      <c r="G8" s="23">
        <f>+[23]ALCANTARILLADO!$D$8</f>
        <v>0</v>
      </c>
    </row>
    <row r="9" spans="1:7" s="6" customFormat="1" ht="15.95" customHeight="1" x14ac:dyDescent="0.25">
      <c r="A9" s="5" t="s">
        <v>3</v>
      </c>
      <c r="B9" s="13">
        <f>+[23]ACUEDUCTO!$B$9</f>
        <v>1096.6890000000001</v>
      </c>
      <c r="C9" s="19">
        <f>+[23]ACUEDUCTO!$C$9</f>
        <v>1096.6890000000001</v>
      </c>
      <c r="D9" s="26">
        <f>+[23]ACUEDUCTO!$D$9</f>
        <v>1096.6890000000001</v>
      </c>
      <c r="E9" s="13">
        <f>+[23]ALCANTARILLADO!$B$9</f>
        <v>0</v>
      </c>
      <c r="F9" s="19">
        <f>+[23]ALCANTARILLADO!$C$9</f>
        <v>0</v>
      </c>
      <c r="G9" s="23">
        <f>+[23]ALCANTARILLADO!$D$9</f>
        <v>0</v>
      </c>
    </row>
    <row r="10" spans="1:7" s="6" customFormat="1" ht="15.95" customHeight="1" x14ac:dyDescent="0.25">
      <c r="A10" s="5" t="s">
        <v>18</v>
      </c>
      <c r="B10" s="13">
        <f>+[23]ACUEDUCTO!$B$10</f>
        <v>1993.98</v>
      </c>
      <c r="C10" s="19">
        <f>+[23]ACUEDUCTO!$C$10</f>
        <v>1993.98</v>
      </c>
      <c r="D10" s="26">
        <f>+[23]ACUEDUCTO!$D$10</f>
        <v>1993.98</v>
      </c>
      <c r="E10" s="13">
        <f>+[23]ALCANTARILLADO!$B$10</f>
        <v>0</v>
      </c>
      <c r="F10" s="19">
        <f>+[23]ALCANTARILLADO!$C$10</f>
        <v>0</v>
      </c>
      <c r="G10" s="23">
        <f>+[23]ALCANTARILLADO!$D$10</f>
        <v>0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+[23]ACUEDUCTO!$B$12</f>
        <v>8832.89</v>
      </c>
      <c r="C12" s="19">
        <f>+[23]ACUEDUCTO!$C$12</f>
        <v>8832.89</v>
      </c>
      <c r="D12" s="26">
        <f>+[23]ACUEDUCTO!$D$12</f>
        <v>8832.89</v>
      </c>
      <c r="E12" s="13">
        <f>+[23]ALCANTARILLADO!$B$12</f>
        <v>0</v>
      </c>
      <c r="F12" s="19">
        <f>+[23]ALCANTARILLADO!$C$12</f>
        <v>0</v>
      </c>
      <c r="G12" s="23">
        <f>+[23]ALCANTARILLADO!$D$12</f>
        <v>0</v>
      </c>
    </row>
    <row r="13" spans="1:7" s="9" customFormat="1" ht="15.95" customHeight="1" x14ac:dyDescent="0.25">
      <c r="A13" s="8" t="s">
        <v>5</v>
      </c>
      <c r="B13" s="13">
        <f>+[23]ACUEDUCTO!$B$13</f>
        <v>1495.4850000000001</v>
      </c>
      <c r="C13" s="19">
        <f>+[23]ACUEDUCTO!$C$13</f>
        <v>1495.4850000000001</v>
      </c>
      <c r="D13" s="26">
        <f>+[23]ACUEDUCTO!$D$13</f>
        <v>1495.4850000000001</v>
      </c>
      <c r="E13" s="13">
        <f>+[23]ALCANTARILLADO!$B$13</f>
        <v>0</v>
      </c>
      <c r="F13" s="19">
        <f>+[23]ALCANTARILLADO!$C$13</f>
        <v>0</v>
      </c>
      <c r="G13" s="23">
        <f>+[23]ALCANTARILLADO!$D$13</f>
        <v>0</v>
      </c>
    </row>
    <row r="14" spans="1:7" s="6" customFormat="1" ht="15.95" customHeight="1" x14ac:dyDescent="0.25">
      <c r="A14" s="5" t="s">
        <v>18</v>
      </c>
      <c r="B14" s="13">
        <f>+[23]ACUEDUCTO!$B$14</f>
        <v>1993.98</v>
      </c>
      <c r="C14" s="19">
        <f>+[23]ACUEDUCTO!$C$14</f>
        <v>1993.98</v>
      </c>
      <c r="D14" s="26">
        <f>+[23]ACUEDUCTO!$D$14</f>
        <v>1993.98</v>
      </c>
      <c r="E14" s="13">
        <f>+[23]ALCANTARILLADO!$B$14</f>
        <v>0</v>
      </c>
      <c r="F14" s="19">
        <f>+[23]ALCANTARILLADO!$C$14</f>
        <v>0</v>
      </c>
      <c r="G14" s="23">
        <f>+[23]ALCANTARILLADO!$D$14</f>
        <v>0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+[23]ACUEDUCTO!$B$16</f>
        <v>8832.89</v>
      </c>
      <c r="C16" s="19">
        <f>+[23]ACUEDUCTO!$C$16</f>
        <v>8832.89</v>
      </c>
      <c r="D16" s="26">
        <f>+[23]ACUEDUCTO!$D$16</f>
        <v>8832.89</v>
      </c>
      <c r="E16" s="13">
        <f>+[23]ALCANTARILLADO!$B$16</f>
        <v>0</v>
      </c>
      <c r="F16" s="19">
        <f>+[23]ALCANTARILLADO!$C$16</f>
        <v>0</v>
      </c>
      <c r="G16" s="23">
        <f>+[23]ALCANTARILLADO!$D$16</f>
        <v>0</v>
      </c>
    </row>
    <row r="17" spans="1:150" s="6" customFormat="1" ht="15.95" customHeight="1" x14ac:dyDescent="0.25">
      <c r="A17" s="5" t="s">
        <v>5</v>
      </c>
      <c r="B17" s="13">
        <f>+[23]ACUEDUCTO!$B$17</f>
        <v>1993.98</v>
      </c>
      <c r="C17" s="19">
        <f>+[23]ACUEDUCTO!$C$17</f>
        <v>1993.98</v>
      </c>
      <c r="D17" s="26">
        <f>+[23]ACUEDUCTO!$D$17</f>
        <v>1993.98</v>
      </c>
      <c r="E17" s="13">
        <f>+[23]ALCANTARILLADO!$B$17</f>
        <v>0</v>
      </c>
      <c r="F17" s="19">
        <f>+[23]ALCANTARILLADO!$C$17</f>
        <v>0</v>
      </c>
      <c r="G17" s="23">
        <f>+[23]ALCANTARILLADO!$D$17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+[23]ACUEDUCTO!$B$18</f>
        <v>1993.98</v>
      </c>
      <c r="C18" s="19">
        <f>+[23]ACUEDUCTO!$C$18</f>
        <v>1993.98</v>
      </c>
      <c r="D18" s="26">
        <f>+[23]ACUEDUCTO!$D$18</f>
        <v>1993.98</v>
      </c>
      <c r="E18" s="13">
        <f>+[23]ALCANTARILLADO!$B$18</f>
        <v>0</v>
      </c>
      <c r="F18" s="19">
        <f>+[23]ALCANTARILLADO!$C$18</f>
        <v>0</v>
      </c>
      <c r="G18" s="23">
        <f>+[23]ALCANTARILLADO!$D$18</f>
        <v>0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+[23]ACUEDUCTO!$B$20</f>
        <v>8832.89</v>
      </c>
      <c r="C20" s="19">
        <f>+[23]ACUEDUCTO!$C$20</f>
        <v>8832.89</v>
      </c>
      <c r="D20" s="26">
        <f>+[23]ACUEDUCTO!$D$20</f>
        <v>8832.89</v>
      </c>
      <c r="E20" s="13">
        <f>+[23]ALCANTARILLADO!$B$20</f>
        <v>0</v>
      </c>
      <c r="F20" s="19">
        <f>+[23]ALCANTARILLADO!$C$20</f>
        <v>0</v>
      </c>
      <c r="G20" s="23">
        <f>+[23]ALCANTARILLADO!$D$20</f>
        <v>0</v>
      </c>
    </row>
    <row r="21" spans="1:150" s="6" customFormat="1" ht="15.95" customHeight="1" x14ac:dyDescent="0.25">
      <c r="A21" s="5" t="s">
        <v>11</v>
      </c>
      <c r="B21" s="13">
        <f>+[23]ACUEDUCTO!$B$21</f>
        <v>1993.98</v>
      </c>
      <c r="C21" s="19">
        <f>+[23]ACUEDUCTO!$C$21</f>
        <v>1993.98</v>
      </c>
      <c r="D21" s="26">
        <f>+[23]ACUEDUCTO!$D$21</f>
        <v>1993.98</v>
      </c>
      <c r="E21" s="13">
        <f>+[23]ALCANTARILLADO!$B$21</f>
        <v>0</v>
      </c>
      <c r="F21" s="19">
        <f>+[23]ALCANTARILLADO!$C$21</f>
        <v>0</v>
      </c>
      <c r="G21" s="23">
        <f>+[23]ALCANTARILLADO!$D$21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+[23]ACUEDUCTO!$B$23</f>
        <v>13249.334999999999</v>
      </c>
      <c r="C23" s="19">
        <f>+[23]ACUEDUCTO!$C$23</f>
        <v>13249.334999999999</v>
      </c>
      <c r="D23" s="26">
        <f>+[23]ACUEDUCTO!$D$23</f>
        <v>13249.334999999999</v>
      </c>
      <c r="E23" s="13">
        <f>+[23]ALCANTARILLADO!$B$23</f>
        <v>0</v>
      </c>
      <c r="F23" s="19">
        <f>+[23]ALCANTARILLADO!$C$23</f>
        <v>0</v>
      </c>
      <c r="G23" s="23">
        <f>+[23]ALCANTARILLADO!$D$23</f>
        <v>0</v>
      </c>
    </row>
    <row r="24" spans="1:150" s="6" customFormat="1" ht="15.95" customHeight="1" x14ac:dyDescent="0.25">
      <c r="A24" s="5" t="s">
        <v>11</v>
      </c>
      <c r="B24" s="13">
        <f>+[23]ACUEDUCTO!$B$24</f>
        <v>2990.9700000000003</v>
      </c>
      <c r="C24" s="19">
        <f>+[23]ACUEDUCTO!$C$24</f>
        <v>2990.9700000000003</v>
      </c>
      <c r="D24" s="26">
        <f>+[23]ACUEDUCTO!$D$24</f>
        <v>2990.9700000000003</v>
      </c>
      <c r="E24" s="13">
        <f>+[23]ALCANTARILLADO!$B$24</f>
        <v>0</v>
      </c>
      <c r="F24" s="19">
        <f>+[23]ALCANTARILLADO!$C$24</f>
        <v>0</v>
      </c>
      <c r="G24" s="23">
        <f>+[23]ALCANTARILLADO!$D$24</f>
        <v>0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+[23]ACUEDUCTO!$B$26</f>
        <v>14132.624</v>
      </c>
      <c r="C26" s="19">
        <f>+[23]ACUEDUCTO!$C$26</f>
        <v>14132.624</v>
      </c>
      <c r="D26" s="26">
        <f>+[23]ACUEDUCTO!$D$26</f>
        <v>14132.624</v>
      </c>
      <c r="E26" s="13">
        <f>+[23]ALCANTARILLADO!$B$26</f>
        <v>0</v>
      </c>
      <c r="F26" s="19">
        <f>+[23]ALCANTARILLADO!$C$26</f>
        <v>0</v>
      </c>
      <c r="G26" s="23">
        <f>+[23]ALCANTARILLADO!$D$26</f>
        <v>0</v>
      </c>
    </row>
    <row r="27" spans="1:150" s="6" customFormat="1" ht="15.95" customHeight="1" x14ac:dyDescent="0.25">
      <c r="A27" s="5" t="s">
        <v>11</v>
      </c>
      <c r="B27" s="13">
        <f>+[23]ACUEDUCTO!$B$27</f>
        <v>3190.3680000000004</v>
      </c>
      <c r="C27" s="19">
        <f>+[23]ACUEDUCTO!$C$27</f>
        <v>3190.3680000000004</v>
      </c>
      <c r="D27" s="26">
        <f>+[23]ACUEDUCTO!$D$27</f>
        <v>3190.3680000000004</v>
      </c>
      <c r="E27" s="13">
        <f>+[23]ALCANTARILLADO!$B$27</f>
        <v>0</v>
      </c>
      <c r="F27" s="19">
        <f>+[23]ALCANTARILLADO!$C$27</f>
        <v>0</v>
      </c>
      <c r="G27" s="23">
        <f>+[23]ALCANTARILLADO!$D$27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+[23]ACUEDUCTO!$B$29</f>
        <v>13249.334999999999</v>
      </c>
      <c r="C29" s="19">
        <f>+[23]ACUEDUCTO!$C$29</f>
        <v>13249.334999999999</v>
      </c>
      <c r="D29" s="26">
        <f>+[23]ACUEDUCTO!$D$29</f>
        <v>13249.334999999999</v>
      </c>
      <c r="E29" s="13">
        <f>+[23]ALCANTARILLADO!$B$29</f>
        <v>0</v>
      </c>
      <c r="F29" s="19">
        <f>+[23]ALCANTARILLADO!$C$29</f>
        <v>0</v>
      </c>
      <c r="G29" s="23">
        <f>+[23]ALCANTARILLADO!$D$29</f>
        <v>0</v>
      </c>
    </row>
    <row r="30" spans="1:150" s="6" customFormat="1" ht="15.95" customHeight="1" x14ac:dyDescent="0.25">
      <c r="A30" s="5" t="s">
        <v>11</v>
      </c>
      <c r="B30" s="13">
        <f>+[23]ACUEDUCTO!$B$30</f>
        <v>2990.9700000000003</v>
      </c>
      <c r="C30" s="19">
        <f>+[23]ACUEDUCTO!$C$30</f>
        <v>2990.9700000000003</v>
      </c>
      <c r="D30" s="26">
        <f>+[23]ACUEDUCTO!$D$30</f>
        <v>2990.9700000000003</v>
      </c>
      <c r="E30" s="13">
        <f>+[23]ALCANTARILLADO!$B$30</f>
        <v>0</v>
      </c>
      <c r="F30" s="19">
        <f>+[23]ALCANTARILLADO!$C$30</f>
        <v>0</v>
      </c>
      <c r="G30" s="23">
        <f>+[23]ALCANTARILLADO!$D$30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+[23]ACUEDUCTO!$B$32</f>
        <v>8832.89</v>
      </c>
      <c r="C32" s="19">
        <f>+[23]ACUEDUCTO!$C$32</f>
        <v>8832.89</v>
      </c>
      <c r="D32" s="26">
        <f>+[23]ACUEDUCTO!$D$32</f>
        <v>8832.89</v>
      </c>
      <c r="E32" s="13">
        <f>+[23]ALCANTARILLADO!$B$32</f>
        <v>0</v>
      </c>
      <c r="F32" s="19">
        <f>+[23]ALCANTARILLADO!$C$32</f>
        <v>0</v>
      </c>
      <c r="G32" s="23">
        <f>+[23]ALCANTARILLADO!$D$32</f>
        <v>0</v>
      </c>
    </row>
    <row r="33" spans="1:150" s="6" customFormat="1" ht="15.95" customHeight="1" x14ac:dyDescent="0.25">
      <c r="A33" s="5" t="s">
        <v>11</v>
      </c>
      <c r="B33" s="13">
        <f>+[23]ACUEDUCTO!$B$33</f>
        <v>1993.98</v>
      </c>
      <c r="C33" s="19">
        <f>+[23]ACUEDUCTO!$C$33</f>
        <v>1993.98</v>
      </c>
      <c r="D33" s="26">
        <f>+[23]ACUEDUCTO!$D$33</f>
        <v>1993.98</v>
      </c>
      <c r="E33" s="13">
        <f>+[23]ALCANTARILLADO!$B$33</f>
        <v>0</v>
      </c>
      <c r="F33" s="19">
        <f>+[23]ALCANTARILLADO!$C$33</f>
        <v>0</v>
      </c>
      <c r="G33" s="23">
        <f>+[23]ALCANTARILLADO!$D$33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+[23]ACUEDUCTO!$B$35</f>
        <v>11482.757</v>
      </c>
      <c r="C35" s="19">
        <f>+[23]ACUEDUCTO!$C$35</f>
        <v>11482.757</v>
      </c>
      <c r="D35" s="26">
        <f>+[23]ACUEDUCTO!$D$35</f>
        <v>11482.757</v>
      </c>
      <c r="E35" s="13">
        <f>+[23]ALCANTARILLADO!$B$35</f>
        <v>0</v>
      </c>
      <c r="F35" s="19">
        <f>+[23]ALCANTARILLADO!$C$35</f>
        <v>0</v>
      </c>
      <c r="G35" s="23">
        <f>+[23]ALCANTARILLADO!$D$35</f>
        <v>0</v>
      </c>
    </row>
    <row r="36" spans="1:150" s="6" customFormat="1" ht="15.95" customHeight="1" thickBot="1" x14ac:dyDescent="0.3">
      <c r="A36" s="11" t="s">
        <v>11</v>
      </c>
      <c r="B36" s="18">
        <f>+[23]ACUEDUCTO!$B$36</f>
        <v>2592.174</v>
      </c>
      <c r="C36" s="21">
        <f>+[23]ACUEDUCTO!$C$36</f>
        <v>2592.174</v>
      </c>
      <c r="D36" s="29">
        <f>+[23]ACUEDUCTO!$D$36</f>
        <v>2592.174</v>
      </c>
      <c r="E36" s="18">
        <f>+[23]ALCANTARILLADO!$B$36</f>
        <v>0</v>
      </c>
      <c r="F36" s="21">
        <f>+[23]ALCANTARILLADO!$C$36</f>
        <v>0</v>
      </c>
      <c r="G36" s="25">
        <f>+[23]ALCANTARILLADO!$D$36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25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+[24]ACUEDUCTO!$B$8</f>
        <v>7128.4</v>
      </c>
      <c r="C8" s="19">
        <f>+[24]ACUEDUCTO!$C$8</f>
        <v>7128.4</v>
      </c>
      <c r="D8" s="26">
        <f>+[24]ACUEDUCTO!$D$8</f>
        <v>7128.4</v>
      </c>
      <c r="E8" s="13">
        <f>+[24]ALCANTARILLADO!$B$8</f>
        <v>3637.09</v>
      </c>
      <c r="F8" s="19">
        <f>+[24]ALCANTARILLADO!$C$8</f>
        <v>3637.09</v>
      </c>
      <c r="G8" s="23">
        <f>+[24]ALCANTARILLADO!$D$8</f>
        <v>3637.09</v>
      </c>
    </row>
    <row r="9" spans="1:7" s="6" customFormat="1" ht="15.95" customHeight="1" x14ac:dyDescent="0.25">
      <c r="A9" s="5" t="s">
        <v>3</v>
      </c>
      <c r="B9" s="13">
        <f>+[24]ACUEDUCTO!$B$9</f>
        <v>1180.806</v>
      </c>
      <c r="C9" s="19">
        <f>+[24]ACUEDUCTO!$C$9</f>
        <v>1180.806</v>
      </c>
      <c r="D9" s="26">
        <f>+[24]ACUEDUCTO!$D$9</f>
        <v>1180.806</v>
      </c>
      <c r="E9" s="13">
        <f>+[24]ALCANTARILLADO!$B$9</f>
        <v>744.2940000000001</v>
      </c>
      <c r="F9" s="19">
        <f>+[24]ALCANTARILLADO!$C$9</f>
        <v>744.2940000000001</v>
      </c>
      <c r="G9" s="23">
        <f>+[24]ALCANTARILLADO!$D$9</f>
        <v>744.2940000000001</v>
      </c>
    </row>
    <row r="10" spans="1:7" s="6" customFormat="1" ht="15.95" customHeight="1" x14ac:dyDescent="0.25">
      <c r="A10" s="5" t="s">
        <v>18</v>
      </c>
      <c r="B10" s="13">
        <f>+[24]ACUEDUCTO!$B$10</f>
        <v>1968.01</v>
      </c>
      <c r="C10" s="19">
        <f>+[24]ACUEDUCTO!$C$10</f>
        <v>1968.01</v>
      </c>
      <c r="D10" s="26">
        <f>+[24]ACUEDUCTO!$D$10</f>
        <v>1968.01</v>
      </c>
      <c r="E10" s="13">
        <f>+[24]ALCANTARILLADO!$B$10</f>
        <v>1240.4900000000002</v>
      </c>
      <c r="F10" s="19">
        <f>+[24]ALCANTARILLADO!$C$10</f>
        <v>1240.4900000000002</v>
      </c>
      <c r="G10" s="23">
        <f>+[24]ALCANTARILLADO!$D$10</f>
        <v>1240.4900000000002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+[24]ACUEDUCTO!$B$12</f>
        <v>7128.4</v>
      </c>
      <c r="C12" s="19">
        <f>+[24]ACUEDUCTO!$C$12</f>
        <v>7128.4</v>
      </c>
      <c r="D12" s="26">
        <f>+[24]ACUEDUCTO!$D$12</f>
        <v>7128.4</v>
      </c>
      <c r="E12" s="13">
        <f>+[24]ALCANTARILLADO!$B$12</f>
        <v>3637.09</v>
      </c>
      <c r="F12" s="19">
        <f>+[24]ALCANTARILLADO!$C$12</f>
        <v>3637.09</v>
      </c>
      <c r="G12" s="23">
        <f>+[24]ALCANTARILLADO!$D$12</f>
        <v>3637.09</v>
      </c>
    </row>
    <row r="13" spans="1:7" s="9" customFormat="1" ht="15.95" customHeight="1" x14ac:dyDescent="0.25">
      <c r="A13" s="8" t="s">
        <v>5</v>
      </c>
      <c r="B13" s="13">
        <f>+[24]ACUEDUCTO!$B$13</f>
        <v>1476.0074999999999</v>
      </c>
      <c r="C13" s="19">
        <f>+[24]ACUEDUCTO!$C$13</f>
        <v>1476.0074999999999</v>
      </c>
      <c r="D13" s="26">
        <f>+[24]ACUEDUCTO!$D$13</f>
        <v>1476.0074999999999</v>
      </c>
      <c r="E13" s="13">
        <f>+[24]ALCANTARILLADO!$B$13</f>
        <v>930.36750000000018</v>
      </c>
      <c r="F13" s="19">
        <f>+[24]ALCANTARILLADO!$C$13</f>
        <v>930.36750000000018</v>
      </c>
      <c r="G13" s="23">
        <f>+[24]ALCANTARILLADO!$D$13</f>
        <v>930.36750000000018</v>
      </c>
    </row>
    <row r="14" spans="1:7" s="6" customFormat="1" ht="15.95" customHeight="1" x14ac:dyDescent="0.25">
      <c r="A14" s="5" t="s">
        <v>18</v>
      </c>
      <c r="B14" s="13">
        <f>+[24]ACUEDUCTO!$B$14</f>
        <v>1968.01</v>
      </c>
      <c r="C14" s="19">
        <f>+[24]ACUEDUCTO!$C$14</f>
        <v>1968.01</v>
      </c>
      <c r="D14" s="26">
        <f>+[24]ACUEDUCTO!$D$14</f>
        <v>1968.01</v>
      </c>
      <c r="E14" s="13">
        <f>+[24]ALCANTARILLADO!$B$14</f>
        <v>1240.4900000000002</v>
      </c>
      <c r="F14" s="19">
        <f>+[24]ALCANTARILLADO!$C$14</f>
        <v>1240.4900000000002</v>
      </c>
      <c r="G14" s="23">
        <f>+[24]ALCANTARILLADO!$D$14</f>
        <v>1240.4900000000002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+[24]ACUEDUCTO!$B$16</f>
        <v>7128.4</v>
      </c>
      <c r="C16" s="19">
        <f>+[24]ACUEDUCTO!$C$16</f>
        <v>7128.4</v>
      </c>
      <c r="D16" s="26">
        <f>+[24]ACUEDUCTO!$D$16</f>
        <v>7128.4</v>
      </c>
      <c r="E16" s="13">
        <f>+[24]ALCANTARILLADO!$B$16</f>
        <v>3637.09</v>
      </c>
      <c r="F16" s="19">
        <f>+[24]ALCANTARILLADO!$C$16</f>
        <v>3637.09</v>
      </c>
      <c r="G16" s="23">
        <f>+[24]ALCANTARILLADO!$D$16</f>
        <v>3637.09</v>
      </c>
    </row>
    <row r="17" spans="1:150" s="6" customFormat="1" ht="15.95" customHeight="1" x14ac:dyDescent="0.25">
      <c r="A17" s="5" t="s">
        <v>5</v>
      </c>
      <c r="B17" s="13">
        <f>+[24]ACUEDUCTO!$B$17</f>
        <v>1869.6094999999998</v>
      </c>
      <c r="C17" s="19">
        <f>+[24]ACUEDUCTO!$C$17</f>
        <v>1869.6094999999998</v>
      </c>
      <c r="D17" s="26">
        <f>+[24]ACUEDUCTO!$D$17</f>
        <v>1869.6094999999998</v>
      </c>
      <c r="E17" s="13">
        <f>+[24]ALCANTARILLADO!$B$17</f>
        <v>1178.4655000000002</v>
      </c>
      <c r="F17" s="19">
        <f>+[24]ALCANTARILLADO!$C$17</f>
        <v>1178.4655000000002</v>
      </c>
      <c r="G17" s="23">
        <f>+[24]ALCANTARILLADO!$D$17</f>
        <v>1178.4655000000002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+[24]ACUEDUCTO!$B$18</f>
        <v>1968.01</v>
      </c>
      <c r="C18" s="19">
        <f>+[24]ACUEDUCTO!$C$18</f>
        <v>1968.01</v>
      </c>
      <c r="D18" s="26">
        <f>+[24]ACUEDUCTO!$D$18</f>
        <v>1968.01</v>
      </c>
      <c r="E18" s="13">
        <f>+[24]ALCANTARILLADO!$B$18</f>
        <v>1240.4900000000002</v>
      </c>
      <c r="F18" s="19">
        <f>+[24]ALCANTARILLADO!$C$18</f>
        <v>1240.4900000000002</v>
      </c>
      <c r="G18" s="23">
        <f>+[24]ALCANTARILLADO!$D$18</f>
        <v>1240.4900000000002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+[24]ACUEDUCTO!$B$20</f>
        <v>7128.4</v>
      </c>
      <c r="C20" s="19">
        <f>+[24]ACUEDUCTO!$C$20</f>
        <v>7128.4</v>
      </c>
      <c r="D20" s="26">
        <f>+[24]ACUEDUCTO!$D$20</f>
        <v>7128.4</v>
      </c>
      <c r="E20" s="13">
        <f>+[24]ALCANTARILLADO!$B$20</f>
        <v>3637.09</v>
      </c>
      <c r="F20" s="19">
        <f>+[24]ALCANTARILLADO!$C$20</f>
        <v>3637.09</v>
      </c>
      <c r="G20" s="23">
        <f>+[24]ALCANTARILLADO!$D$20</f>
        <v>3637.09</v>
      </c>
    </row>
    <row r="21" spans="1:150" s="6" customFormat="1" ht="15.95" customHeight="1" x14ac:dyDescent="0.25">
      <c r="A21" s="5" t="s">
        <v>11</v>
      </c>
      <c r="B21" s="13">
        <f>+[24]ACUEDUCTO!$B$21</f>
        <v>1968.01</v>
      </c>
      <c r="C21" s="19">
        <f>+[24]ACUEDUCTO!$C$21</f>
        <v>1968.01</v>
      </c>
      <c r="D21" s="26">
        <f>+[24]ACUEDUCTO!$D$21</f>
        <v>1968.01</v>
      </c>
      <c r="E21" s="13">
        <f>+[24]ALCANTARILLADO!$B$21</f>
        <v>1240.4900000000002</v>
      </c>
      <c r="F21" s="19">
        <f>+[24]ALCANTARILLADO!$C$21</f>
        <v>1240.4900000000002</v>
      </c>
      <c r="G21" s="23">
        <f>+[24]ALCANTARILLADO!$D$21</f>
        <v>1240.4900000000002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+[24]ACUEDUCTO!$B$23</f>
        <v>10692.599999999999</v>
      </c>
      <c r="C23" s="19">
        <f>+[24]ACUEDUCTO!$C$23</f>
        <v>10692.599999999999</v>
      </c>
      <c r="D23" s="26">
        <f>+[24]ACUEDUCTO!$D$23</f>
        <v>10692.599999999999</v>
      </c>
      <c r="E23" s="13">
        <f>+[24]ALCANTARILLADO!$B$23</f>
        <v>5455.6350000000002</v>
      </c>
      <c r="F23" s="19">
        <f>+[24]ALCANTARILLADO!$C$23</f>
        <v>5455.6350000000002</v>
      </c>
      <c r="G23" s="23">
        <f>+[24]ALCANTARILLADO!$D$23</f>
        <v>5455.6350000000002</v>
      </c>
    </row>
    <row r="24" spans="1:150" s="6" customFormat="1" ht="15.95" customHeight="1" x14ac:dyDescent="0.25">
      <c r="A24" s="5" t="s">
        <v>11</v>
      </c>
      <c r="B24" s="13">
        <f>+[24]ACUEDUCTO!$B$24</f>
        <v>2952.0149999999999</v>
      </c>
      <c r="C24" s="19">
        <f>+[24]ACUEDUCTO!$C$24</f>
        <v>2952.0149999999999</v>
      </c>
      <c r="D24" s="26">
        <f>+[24]ACUEDUCTO!$D$24</f>
        <v>2952.0149999999999</v>
      </c>
      <c r="E24" s="13">
        <f>+[24]ALCANTARILLADO!$B$24</f>
        <v>1860.7350000000004</v>
      </c>
      <c r="F24" s="19">
        <f>+[24]ALCANTARILLADO!$C$24</f>
        <v>1860.7350000000004</v>
      </c>
      <c r="G24" s="23">
        <f>+[24]ALCANTARILLADO!$D$24</f>
        <v>1860.7350000000004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+[24]ACUEDUCTO!$B$26</f>
        <v>11405.44</v>
      </c>
      <c r="C26" s="19">
        <f>+[24]ACUEDUCTO!$C$26</f>
        <v>11405.44</v>
      </c>
      <c r="D26" s="26">
        <f>+[24]ACUEDUCTO!$D$26</f>
        <v>11405.44</v>
      </c>
      <c r="E26" s="13">
        <f>+[24]ALCANTARILLADO!$B$26</f>
        <v>5819.344000000001</v>
      </c>
      <c r="F26" s="19">
        <f>+[24]ALCANTARILLADO!$C$26</f>
        <v>5819.344000000001</v>
      </c>
      <c r="G26" s="23">
        <f>+[24]ALCANTARILLADO!$D$26</f>
        <v>5819.344000000001</v>
      </c>
    </row>
    <row r="27" spans="1:150" s="6" customFormat="1" ht="15.95" customHeight="1" x14ac:dyDescent="0.25">
      <c r="A27" s="5" t="s">
        <v>11</v>
      </c>
      <c r="B27" s="13">
        <f>+[24]ACUEDUCTO!$B$27</f>
        <v>3148.8160000000003</v>
      </c>
      <c r="C27" s="19">
        <f>+[24]ACUEDUCTO!$C$27</f>
        <v>3148.8160000000003</v>
      </c>
      <c r="D27" s="26">
        <f>+[24]ACUEDUCTO!$D$27</f>
        <v>3148.8160000000003</v>
      </c>
      <c r="E27" s="13">
        <f>+[24]ALCANTARILLADO!$B$27</f>
        <v>1984.7840000000006</v>
      </c>
      <c r="F27" s="19">
        <f>+[24]ALCANTARILLADO!$C$27</f>
        <v>1984.7840000000006</v>
      </c>
      <c r="G27" s="23">
        <f>+[24]ALCANTARILLADO!$D$27</f>
        <v>1984.7840000000006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+[24]ACUEDUCTO!$B$29</f>
        <v>10692.599999999999</v>
      </c>
      <c r="C29" s="19">
        <f>+[24]ACUEDUCTO!$C$29</f>
        <v>10692.599999999999</v>
      </c>
      <c r="D29" s="26">
        <f>+[24]ACUEDUCTO!$D$29</f>
        <v>10692.599999999999</v>
      </c>
      <c r="E29" s="13">
        <f>+[24]ALCANTARILLADO!$B$29</f>
        <v>5455.6350000000002</v>
      </c>
      <c r="F29" s="19">
        <f>+[24]ALCANTARILLADO!$C$29</f>
        <v>5455.6350000000002</v>
      </c>
      <c r="G29" s="23">
        <f>+[24]ALCANTARILLADO!$D$29</f>
        <v>5455.6350000000002</v>
      </c>
    </row>
    <row r="30" spans="1:150" s="6" customFormat="1" ht="15.95" customHeight="1" x14ac:dyDescent="0.25">
      <c r="A30" s="5" t="s">
        <v>11</v>
      </c>
      <c r="B30" s="13">
        <f>+[24]ACUEDUCTO!$B$30</f>
        <v>2952.0149999999999</v>
      </c>
      <c r="C30" s="19">
        <f>+[24]ACUEDUCTO!$C$30</f>
        <v>2952.0149999999999</v>
      </c>
      <c r="D30" s="26">
        <f>+[24]ACUEDUCTO!$D$30</f>
        <v>2952.0149999999999</v>
      </c>
      <c r="E30" s="13">
        <f>+[24]ALCANTARILLADO!$B$30</f>
        <v>1860.7350000000004</v>
      </c>
      <c r="F30" s="19">
        <f>+[24]ALCANTARILLADO!$C$30</f>
        <v>1860.7350000000004</v>
      </c>
      <c r="G30" s="23">
        <f>+[24]ALCANTARILLADO!$D$30</f>
        <v>1860.7350000000004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+[24]ACUEDUCTO!$B$32</f>
        <v>7128.4</v>
      </c>
      <c r="C32" s="19">
        <f>+[24]ACUEDUCTO!$C$32</f>
        <v>7128.4</v>
      </c>
      <c r="D32" s="26">
        <f>+[24]ACUEDUCTO!$D$32</f>
        <v>7128.4</v>
      </c>
      <c r="E32" s="13">
        <f>+[24]ALCANTARILLADO!$B$32</f>
        <v>3637.09</v>
      </c>
      <c r="F32" s="19">
        <f>+[24]ALCANTARILLADO!$C$32</f>
        <v>3637.09</v>
      </c>
      <c r="G32" s="23">
        <f>+[24]ALCANTARILLADO!$D$32</f>
        <v>3637.09</v>
      </c>
    </row>
    <row r="33" spans="1:150" s="6" customFormat="1" ht="15.95" customHeight="1" x14ac:dyDescent="0.25">
      <c r="A33" s="5" t="s">
        <v>11</v>
      </c>
      <c r="B33" s="13">
        <f>+[24]ACUEDUCTO!$B$33</f>
        <v>1968.01</v>
      </c>
      <c r="C33" s="19">
        <f>+[24]ACUEDUCTO!$C$33</f>
        <v>1968.01</v>
      </c>
      <c r="D33" s="26">
        <f>+[24]ACUEDUCTO!$D$33</f>
        <v>1968.01</v>
      </c>
      <c r="E33" s="13">
        <f>+[24]ALCANTARILLADO!$B$33</f>
        <v>1240.4900000000002</v>
      </c>
      <c r="F33" s="19">
        <f>+[24]ALCANTARILLADO!$C$33</f>
        <v>1240.4900000000002</v>
      </c>
      <c r="G33" s="23">
        <f>+[24]ALCANTARILLADO!$D$33</f>
        <v>1240.4900000000002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+[24]ACUEDUCTO!$B$35</f>
        <v>9266.92</v>
      </c>
      <c r="C35" s="19">
        <f>+[24]ACUEDUCTO!$C$35</f>
        <v>9266.92</v>
      </c>
      <c r="D35" s="26">
        <f>+[24]ACUEDUCTO!$D$35</f>
        <v>9266.92</v>
      </c>
      <c r="E35" s="13">
        <f>+[24]ALCANTARILLADO!$B$35</f>
        <v>4728.2170000000006</v>
      </c>
      <c r="F35" s="19">
        <f>+[24]ALCANTARILLADO!$C$35</f>
        <v>4728.2170000000006</v>
      </c>
      <c r="G35" s="23">
        <f>+[24]ALCANTARILLADO!$D$35</f>
        <v>4728.2170000000006</v>
      </c>
    </row>
    <row r="36" spans="1:150" s="6" customFormat="1" ht="15.95" customHeight="1" thickBot="1" x14ac:dyDescent="0.3">
      <c r="A36" s="11" t="s">
        <v>11</v>
      </c>
      <c r="B36" s="18">
        <f>+[24]ACUEDUCTO!$B$36</f>
        <v>2558.413</v>
      </c>
      <c r="C36" s="21">
        <f>+[24]ACUEDUCTO!$C$36</f>
        <v>2558.413</v>
      </c>
      <c r="D36" s="29">
        <f>+[24]ACUEDUCTO!$D$36</f>
        <v>2558.413</v>
      </c>
      <c r="E36" s="18">
        <f>+[24]ALCANTARILLADO!$B$36</f>
        <v>1612.6370000000004</v>
      </c>
      <c r="F36" s="21">
        <f>+[24]ALCANTARILLADO!$C$36</f>
        <v>1612.6370000000004</v>
      </c>
      <c r="G36" s="25">
        <f>+[24]ALCANTARILLADO!$D$36</f>
        <v>1612.6370000000004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26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+[25]ACUEDUCTO!$B$8</f>
        <v>6176.93</v>
      </c>
      <c r="C8" s="19">
        <f>+[25]ACUEDUCTO!$C$8</f>
        <v>6176.93</v>
      </c>
      <c r="D8" s="26">
        <f>+[25]ACUEDUCTO!$D$8</f>
        <v>6176.93</v>
      </c>
      <c r="E8" s="13">
        <f>+[25]ALCANTARILLADO!$B$8</f>
        <v>3533.33</v>
      </c>
      <c r="F8" s="19">
        <f>+[25]ALCANTARILLADO!$C$8</f>
        <v>3533.33</v>
      </c>
      <c r="G8" s="23">
        <f>+[25]ALCANTARILLADO!$D$8</f>
        <v>3533.33</v>
      </c>
    </row>
    <row r="9" spans="1:7" s="6" customFormat="1" ht="15.95" customHeight="1" x14ac:dyDescent="0.25">
      <c r="A9" s="5" t="s">
        <v>3</v>
      </c>
      <c r="B9" s="13">
        <f>+[25]ACUEDUCTO!$B$9</f>
        <v>1343.3029999999997</v>
      </c>
      <c r="C9" s="19">
        <f>+[25]ACUEDUCTO!$C$9</f>
        <v>1343.3029999999997</v>
      </c>
      <c r="D9" s="26">
        <f>+[25]ACUEDUCTO!$D$9</f>
        <v>1343.3029999999997</v>
      </c>
      <c r="E9" s="13">
        <f>+[25]ALCANTARILLADO!$B$9</f>
        <v>522.95099999999991</v>
      </c>
      <c r="F9" s="19">
        <f>+[25]ALCANTARILLADO!$C$9</f>
        <v>522.95099999999991</v>
      </c>
      <c r="G9" s="23">
        <f>+[25]ALCANTARILLADO!$D$9</f>
        <v>522.95099999999991</v>
      </c>
    </row>
    <row r="10" spans="1:7" s="6" customFormat="1" ht="15.95" customHeight="1" x14ac:dyDescent="0.25">
      <c r="A10" s="5" t="s">
        <v>18</v>
      </c>
      <c r="B10" s="13">
        <f>+[25]ACUEDUCTO!$B$10</f>
        <v>2066.6199999999994</v>
      </c>
      <c r="C10" s="19">
        <f>+[25]ACUEDUCTO!$C$10</f>
        <v>2066.6199999999994</v>
      </c>
      <c r="D10" s="26">
        <f>+[25]ACUEDUCTO!$D$10</f>
        <v>2066.6199999999994</v>
      </c>
      <c r="E10" s="13">
        <f>+[25]ALCANTARILLADO!$B$10</f>
        <v>804.53999999999985</v>
      </c>
      <c r="F10" s="19">
        <f>+[25]ALCANTARILLADO!$C$10</f>
        <v>804.53999999999985</v>
      </c>
      <c r="G10" s="23">
        <f>+[25]ALCANTARILLADO!$D$10</f>
        <v>804.53999999999985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+[25]ACUEDUCTO!$B$12</f>
        <v>6176.93</v>
      </c>
      <c r="C12" s="19">
        <f>+[25]ACUEDUCTO!$C$12</f>
        <v>6176.93</v>
      </c>
      <c r="D12" s="26">
        <f>+[25]ACUEDUCTO!$D$12</f>
        <v>6176.93</v>
      </c>
      <c r="E12" s="13">
        <f>+[25]ALCANTARILLADO!$B$12</f>
        <v>3533.33</v>
      </c>
      <c r="F12" s="19">
        <f>+[25]ALCANTARILLADO!$C$12</f>
        <v>3533.33</v>
      </c>
      <c r="G12" s="23">
        <f>+[25]ALCANTARILLADO!$D$12</f>
        <v>3533.33</v>
      </c>
    </row>
    <row r="13" spans="1:7" s="9" customFormat="1" ht="15.95" customHeight="1" x14ac:dyDescent="0.25">
      <c r="A13" s="8" t="s">
        <v>5</v>
      </c>
      <c r="B13" s="13">
        <f>+[25]ACUEDUCTO!$B$13</f>
        <v>1756.6269999999995</v>
      </c>
      <c r="C13" s="19">
        <f>+[25]ACUEDUCTO!$C$13</f>
        <v>1756.6269999999995</v>
      </c>
      <c r="D13" s="26">
        <f>+[25]ACUEDUCTO!$D$13</f>
        <v>1756.6269999999995</v>
      </c>
      <c r="E13" s="13">
        <f>+[25]ALCANTARILLADO!$B$13</f>
        <v>683.85899999999981</v>
      </c>
      <c r="F13" s="19">
        <f>+[25]ALCANTARILLADO!$C$13</f>
        <v>683.85899999999981</v>
      </c>
      <c r="G13" s="23">
        <f>+[25]ALCANTARILLADO!$D$13</f>
        <v>683.85899999999981</v>
      </c>
    </row>
    <row r="14" spans="1:7" s="6" customFormat="1" ht="15.95" customHeight="1" x14ac:dyDescent="0.25">
      <c r="A14" s="5" t="s">
        <v>18</v>
      </c>
      <c r="B14" s="13">
        <f>+[25]ACUEDUCTO!$B$14</f>
        <v>2066.6199999999994</v>
      </c>
      <c r="C14" s="19">
        <f>+[25]ACUEDUCTO!$C$14</f>
        <v>2066.6199999999994</v>
      </c>
      <c r="D14" s="26">
        <f>+[25]ACUEDUCTO!$D$14</f>
        <v>2066.6199999999994</v>
      </c>
      <c r="E14" s="13">
        <f>+[25]ALCANTARILLADO!$B$14</f>
        <v>804.53999999999985</v>
      </c>
      <c r="F14" s="19">
        <f>+[25]ALCANTARILLADO!$C$14</f>
        <v>804.53999999999985</v>
      </c>
      <c r="G14" s="23">
        <f>+[25]ALCANTARILLADO!$D$14</f>
        <v>804.53999999999985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+[25]ACUEDUCTO!$B$16</f>
        <v>6176.93</v>
      </c>
      <c r="C16" s="19">
        <f>+[25]ACUEDUCTO!$C$16</f>
        <v>6176.93</v>
      </c>
      <c r="D16" s="26">
        <f>+[25]ACUEDUCTO!$D$16</f>
        <v>6176.93</v>
      </c>
      <c r="E16" s="13">
        <f>+[25]ALCANTARILLADO!$B$16</f>
        <v>3533.33</v>
      </c>
      <c r="F16" s="19">
        <f>+[25]ALCANTARILLADO!$C$16</f>
        <v>3533.33</v>
      </c>
      <c r="G16" s="23">
        <f>+[25]ALCANTARILLADO!$D$16</f>
        <v>3533.33</v>
      </c>
    </row>
    <row r="17" spans="1:150" s="6" customFormat="1" ht="15.95" customHeight="1" x14ac:dyDescent="0.25">
      <c r="A17" s="5" t="s">
        <v>5</v>
      </c>
      <c r="B17" s="13">
        <f>+[25]ACUEDUCTO!$B$17</f>
        <v>2066.6199999999994</v>
      </c>
      <c r="C17" s="19">
        <f>+[25]ACUEDUCTO!$C$17</f>
        <v>2066.6199999999994</v>
      </c>
      <c r="D17" s="26">
        <f>+[25]ACUEDUCTO!$D$17</f>
        <v>2066.6199999999994</v>
      </c>
      <c r="E17" s="13">
        <f>+[25]ALCANTARILLADO!$B$17</f>
        <v>804.53999999999985</v>
      </c>
      <c r="F17" s="19">
        <f>+[25]ALCANTARILLADO!$C$17</f>
        <v>804.53999999999985</v>
      </c>
      <c r="G17" s="23">
        <f>+[25]ALCANTARILLADO!$D$17</f>
        <v>804.53999999999985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+[25]ACUEDUCTO!$B$18</f>
        <v>2066.6199999999994</v>
      </c>
      <c r="C18" s="19">
        <f>+[25]ACUEDUCTO!$C$18</f>
        <v>2066.6199999999994</v>
      </c>
      <c r="D18" s="26">
        <f>+[25]ACUEDUCTO!$D$18</f>
        <v>2066.6199999999994</v>
      </c>
      <c r="E18" s="13">
        <f>+[25]ALCANTARILLADO!$B$18</f>
        <v>804.53999999999985</v>
      </c>
      <c r="F18" s="19">
        <f>+[25]ALCANTARILLADO!$C$18</f>
        <v>804.53999999999985</v>
      </c>
      <c r="G18" s="23">
        <f>+[25]ALCANTARILLADO!$D$18</f>
        <v>804.53999999999985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+[25]ACUEDUCTO!$B$20</f>
        <v>6176.93</v>
      </c>
      <c r="C20" s="19">
        <f>+[25]ACUEDUCTO!$C$20</f>
        <v>6176.93</v>
      </c>
      <c r="D20" s="26">
        <f>+[25]ACUEDUCTO!$D$20</f>
        <v>6176.93</v>
      </c>
      <c r="E20" s="13">
        <f>+[25]ALCANTARILLADO!$B$20</f>
        <v>3533.33</v>
      </c>
      <c r="F20" s="19">
        <f>+[25]ALCANTARILLADO!$C$20</f>
        <v>3533.33</v>
      </c>
      <c r="G20" s="23">
        <f>+[25]ALCANTARILLADO!$D$20</f>
        <v>3533.33</v>
      </c>
    </row>
    <row r="21" spans="1:150" s="6" customFormat="1" ht="15.95" customHeight="1" x14ac:dyDescent="0.25">
      <c r="A21" s="5" t="s">
        <v>11</v>
      </c>
      <c r="B21" s="13">
        <f>+[25]ACUEDUCTO!$B$21</f>
        <v>2066.6199999999994</v>
      </c>
      <c r="C21" s="19">
        <f>+[25]ACUEDUCTO!$C$21</f>
        <v>2066.6199999999994</v>
      </c>
      <c r="D21" s="26">
        <f>+[25]ACUEDUCTO!$D$21</f>
        <v>2066.6199999999994</v>
      </c>
      <c r="E21" s="13">
        <f>+[25]ALCANTARILLADO!$B$21</f>
        <v>804.53999999999985</v>
      </c>
      <c r="F21" s="19">
        <f>+[25]ALCANTARILLADO!$C$21</f>
        <v>804.53999999999985</v>
      </c>
      <c r="G21" s="23">
        <f>+[25]ALCANTARILLADO!$D$21</f>
        <v>804.53999999999985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+[25]ACUEDUCTO!$B$23</f>
        <v>9265.3950000000004</v>
      </c>
      <c r="C23" s="19">
        <f>+[25]ACUEDUCTO!$C$23</f>
        <v>9265.3950000000004</v>
      </c>
      <c r="D23" s="26">
        <f>+[25]ACUEDUCTO!$D$23</f>
        <v>9265.3950000000004</v>
      </c>
      <c r="E23" s="13">
        <f>+[25]ALCANTARILLADO!$B$23</f>
        <v>5299.9949999999999</v>
      </c>
      <c r="F23" s="19">
        <f>+[25]ALCANTARILLADO!$C$23</f>
        <v>5299.9949999999999</v>
      </c>
      <c r="G23" s="23">
        <f>+[25]ALCANTARILLADO!$D$23</f>
        <v>5299.9949999999999</v>
      </c>
    </row>
    <row r="24" spans="1:150" s="6" customFormat="1" ht="15.95" customHeight="1" x14ac:dyDescent="0.25">
      <c r="A24" s="5" t="s">
        <v>11</v>
      </c>
      <c r="B24" s="13">
        <f>+[25]ACUEDUCTO!$B$24</f>
        <v>3099.9299999999994</v>
      </c>
      <c r="C24" s="19">
        <f>+[25]ACUEDUCTO!$C$24</f>
        <v>3099.9299999999994</v>
      </c>
      <c r="D24" s="26">
        <f>+[25]ACUEDUCTO!$D$24</f>
        <v>3099.9299999999994</v>
      </c>
      <c r="E24" s="13">
        <f>+[25]ALCANTARILLADO!$B$24</f>
        <v>1206.8099999999997</v>
      </c>
      <c r="F24" s="19">
        <f>+[25]ALCANTARILLADO!$C$24</f>
        <v>1206.8099999999997</v>
      </c>
      <c r="G24" s="23">
        <f>+[25]ALCANTARILLADO!$D$24</f>
        <v>1206.8099999999997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+[25]ACUEDUCTO!$B$26</f>
        <v>9883.0880000000016</v>
      </c>
      <c r="C26" s="19">
        <f>+[25]ACUEDUCTO!$C$26</f>
        <v>9883.0880000000016</v>
      </c>
      <c r="D26" s="26">
        <f>+[25]ACUEDUCTO!$D$26</f>
        <v>9883.0880000000016</v>
      </c>
      <c r="E26" s="13">
        <f>+[25]ALCANTARILLADO!$B$26</f>
        <v>5653.3280000000004</v>
      </c>
      <c r="F26" s="19">
        <f>+[25]ALCANTARILLADO!$C$26</f>
        <v>5653.3280000000004</v>
      </c>
      <c r="G26" s="23">
        <f>+[25]ALCANTARILLADO!$D$26</f>
        <v>5653.3280000000004</v>
      </c>
    </row>
    <row r="27" spans="1:150" s="6" customFormat="1" ht="15.95" customHeight="1" x14ac:dyDescent="0.25">
      <c r="A27" s="5" t="s">
        <v>11</v>
      </c>
      <c r="B27" s="13">
        <f>+[25]ACUEDUCTO!$B$27</f>
        <v>3306.5919999999992</v>
      </c>
      <c r="C27" s="19">
        <f>+[25]ACUEDUCTO!$C$27</f>
        <v>3306.5919999999992</v>
      </c>
      <c r="D27" s="26">
        <f>+[25]ACUEDUCTO!$D$27</f>
        <v>3306.5919999999992</v>
      </c>
      <c r="E27" s="13">
        <f>+[25]ALCANTARILLADO!$B$27</f>
        <v>1287.2639999999999</v>
      </c>
      <c r="F27" s="19">
        <f>+[25]ALCANTARILLADO!$C$27</f>
        <v>1287.2639999999999</v>
      </c>
      <c r="G27" s="23">
        <f>+[25]ALCANTARILLADO!$D$27</f>
        <v>1287.2639999999999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+[25]ACUEDUCTO!$B$29</f>
        <v>9265.3950000000004</v>
      </c>
      <c r="C29" s="19">
        <f>+[25]ACUEDUCTO!$C$29</f>
        <v>9265.3950000000004</v>
      </c>
      <c r="D29" s="26">
        <f>+[25]ACUEDUCTO!$D$29</f>
        <v>9265.3950000000004</v>
      </c>
      <c r="E29" s="13">
        <f>+[25]ALCANTARILLADO!$B$29</f>
        <v>5299.9949999999999</v>
      </c>
      <c r="F29" s="19">
        <f>+[25]ALCANTARILLADO!$C$29</f>
        <v>5299.9949999999999</v>
      </c>
      <c r="G29" s="23">
        <f>+[25]ALCANTARILLADO!$D$29</f>
        <v>5299.9949999999999</v>
      </c>
    </row>
    <row r="30" spans="1:150" s="6" customFormat="1" ht="15.95" customHeight="1" x14ac:dyDescent="0.25">
      <c r="A30" s="5" t="s">
        <v>11</v>
      </c>
      <c r="B30" s="13">
        <f>+[25]ACUEDUCTO!$B$30</f>
        <v>3099.9299999999994</v>
      </c>
      <c r="C30" s="19">
        <f>+[25]ACUEDUCTO!$C$30</f>
        <v>3099.9299999999994</v>
      </c>
      <c r="D30" s="26">
        <f>+[25]ACUEDUCTO!$D$30</f>
        <v>3099.9299999999994</v>
      </c>
      <c r="E30" s="13">
        <f>+[25]ALCANTARILLADO!$B$30</f>
        <v>1206.8099999999997</v>
      </c>
      <c r="F30" s="19">
        <f>+[25]ALCANTARILLADO!$C$30</f>
        <v>1206.8099999999997</v>
      </c>
      <c r="G30" s="23">
        <f>+[25]ALCANTARILLADO!$D$30</f>
        <v>1206.8099999999997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+[25]ACUEDUCTO!$B$32</f>
        <v>6176.93</v>
      </c>
      <c r="C32" s="19">
        <f>+[25]ACUEDUCTO!$C$32</f>
        <v>6176.93</v>
      </c>
      <c r="D32" s="26">
        <f>+[25]ACUEDUCTO!$D$32</f>
        <v>6176.93</v>
      </c>
      <c r="E32" s="13">
        <f>+[25]ALCANTARILLADO!$B$32</f>
        <v>3533.33</v>
      </c>
      <c r="F32" s="19">
        <f>+[25]ALCANTARILLADO!$C$32</f>
        <v>3533.33</v>
      </c>
      <c r="G32" s="23">
        <f>+[25]ALCANTARILLADO!$D$32</f>
        <v>3533.33</v>
      </c>
    </row>
    <row r="33" spans="1:150" s="6" customFormat="1" ht="15.95" customHeight="1" x14ac:dyDescent="0.25">
      <c r="A33" s="5" t="s">
        <v>11</v>
      </c>
      <c r="B33" s="13">
        <f>+[25]ACUEDUCTO!$B$33</f>
        <v>2066.6199999999994</v>
      </c>
      <c r="C33" s="19">
        <f>+[25]ACUEDUCTO!$C$33</f>
        <v>2066.6199999999994</v>
      </c>
      <c r="D33" s="26">
        <f>+[25]ACUEDUCTO!$D$33</f>
        <v>2066.6199999999994</v>
      </c>
      <c r="E33" s="13">
        <f>+[25]ALCANTARILLADO!$B$33</f>
        <v>804.53999999999985</v>
      </c>
      <c r="F33" s="19">
        <f>+[25]ALCANTARILLADO!$C$33</f>
        <v>804.53999999999985</v>
      </c>
      <c r="G33" s="23">
        <f>+[25]ALCANTARILLADO!$D$33</f>
        <v>804.53999999999985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+[25]ACUEDUCTO!$B$35</f>
        <v>8030.0090000000009</v>
      </c>
      <c r="C35" s="19">
        <f>+[25]ACUEDUCTO!$C$35</f>
        <v>8030.0090000000009</v>
      </c>
      <c r="D35" s="26">
        <f>+[25]ACUEDUCTO!$D$35</f>
        <v>8030.0090000000009</v>
      </c>
      <c r="E35" s="13">
        <f>+[25]ALCANTARILLADO!$B$35</f>
        <v>4593.3289999999997</v>
      </c>
      <c r="F35" s="19">
        <f>+[25]ALCANTARILLADO!$C$35</f>
        <v>4593.3289999999997</v>
      </c>
      <c r="G35" s="23">
        <f>+[25]ALCANTARILLADO!$D$35</f>
        <v>4593.3289999999997</v>
      </c>
    </row>
    <row r="36" spans="1:150" s="6" customFormat="1" ht="15.95" customHeight="1" thickBot="1" x14ac:dyDescent="0.3">
      <c r="A36" s="11" t="s">
        <v>11</v>
      </c>
      <c r="B36" s="18">
        <f>+[25]ACUEDUCTO!$B$36</f>
        <v>2686.6059999999993</v>
      </c>
      <c r="C36" s="21">
        <f>+[25]ACUEDUCTO!$C$36</f>
        <v>2686.6059999999993</v>
      </c>
      <c r="D36" s="29">
        <f>+[25]ACUEDUCTO!$D$36</f>
        <v>2686.6059999999993</v>
      </c>
      <c r="E36" s="18">
        <f>+[25]ALCANTARILLADO!$B$36</f>
        <v>1045.9019999999998</v>
      </c>
      <c r="F36" s="21">
        <f>+[25]ALCANTARILLADO!$C$36</f>
        <v>1045.9019999999998</v>
      </c>
      <c r="G36" s="25">
        <f>+[25]ALCANTARILLADO!$D$36</f>
        <v>1045.9019999999998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27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+[26]ACUEDUCTO!$B$8</f>
        <v>7203.73</v>
      </c>
      <c r="C8" s="19">
        <f>+[26]ACUEDUCTO!$C$8</f>
        <v>7203.73</v>
      </c>
      <c r="D8" s="26">
        <f>+[26]ACUEDUCTO!$D$8</f>
        <v>7203.73</v>
      </c>
      <c r="E8" s="13">
        <f>+[26]ALCANTARILLADO!$B$8</f>
        <v>4552.2299999999996</v>
      </c>
      <c r="F8" s="19">
        <f>+[26]ALCANTARILLADO!$C$8</f>
        <v>4552.2299999999996</v>
      </c>
      <c r="G8" s="23">
        <f>+[26]ALCANTARILLADO!$D$8</f>
        <v>4552.2299999999996</v>
      </c>
    </row>
    <row r="9" spans="1:7" s="6" customFormat="1" ht="15.95" customHeight="1" x14ac:dyDescent="0.25">
      <c r="A9" s="5" t="s">
        <v>3</v>
      </c>
      <c r="B9" s="13">
        <f>+[26]ACUEDUCTO!$B$9</f>
        <v>1379.4970000000001</v>
      </c>
      <c r="C9" s="19">
        <f>+[26]ACUEDUCTO!$C$9</f>
        <v>1379.4970000000001</v>
      </c>
      <c r="D9" s="26">
        <f>+[26]ACUEDUCTO!$D$9</f>
        <v>1379.4970000000001</v>
      </c>
      <c r="E9" s="13">
        <f>+[26]ALCANTARILLADO!$B$9</f>
        <v>692.41199999999981</v>
      </c>
      <c r="F9" s="19">
        <f>+[26]ALCANTARILLADO!$C$9</f>
        <v>692.41199999999981</v>
      </c>
      <c r="G9" s="23">
        <f>+[26]ALCANTARILLADO!$D$9</f>
        <v>692.41199999999981</v>
      </c>
    </row>
    <row r="10" spans="1:7" s="6" customFormat="1" ht="15.95" customHeight="1" x14ac:dyDescent="0.25">
      <c r="A10" s="5" t="s">
        <v>18</v>
      </c>
      <c r="B10" s="13">
        <f>+[26]ACUEDUCTO!$B$10</f>
        <v>1970.7100000000003</v>
      </c>
      <c r="C10" s="19">
        <f>+[26]ACUEDUCTO!$C$10</f>
        <v>1970.7100000000003</v>
      </c>
      <c r="D10" s="26">
        <f>+[26]ACUEDUCTO!$D$10</f>
        <v>1970.7100000000003</v>
      </c>
      <c r="E10" s="13">
        <f>+[26]ALCANTARILLADO!$B$10</f>
        <v>989.15999999999985</v>
      </c>
      <c r="F10" s="19">
        <f>+[26]ALCANTARILLADO!$C$10</f>
        <v>989.15999999999985</v>
      </c>
      <c r="G10" s="23">
        <f>+[26]ALCANTARILLADO!$D$10</f>
        <v>989.15999999999985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+[26]ACUEDUCTO!$B$12</f>
        <v>7203.73</v>
      </c>
      <c r="C12" s="19">
        <f>+[26]ACUEDUCTO!$C$12</f>
        <v>7203.73</v>
      </c>
      <c r="D12" s="26">
        <f>+[26]ACUEDUCTO!$D$12</f>
        <v>7203.73</v>
      </c>
      <c r="E12" s="13">
        <f>+[26]ALCANTARILLADO!$B$12</f>
        <v>4552.2299999999996</v>
      </c>
      <c r="F12" s="19">
        <f>+[26]ALCANTARILLADO!$C$12</f>
        <v>4552.2299999999996</v>
      </c>
      <c r="G12" s="23">
        <f>+[26]ALCANTARILLADO!$D$12</f>
        <v>4552.2299999999996</v>
      </c>
    </row>
    <row r="13" spans="1:7" s="9" customFormat="1" ht="15.95" customHeight="1" x14ac:dyDescent="0.25">
      <c r="A13" s="8" t="s">
        <v>5</v>
      </c>
      <c r="B13" s="13">
        <f>+[26]ACUEDUCTO!$B$13</f>
        <v>1675.1035000000002</v>
      </c>
      <c r="C13" s="19">
        <f>+[26]ACUEDUCTO!$C$13</f>
        <v>1675.1035000000002</v>
      </c>
      <c r="D13" s="26">
        <f>+[26]ACUEDUCTO!$D$13</f>
        <v>1675.1035000000002</v>
      </c>
      <c r="E13" s="13">
        <f>+[26]ALCANTARILLADO!$B$13</f>
        <v>840.78599999999983</v>
      </c>
      <c r="F13" s="19">
        <f>+[26]ALCANTARILLADO!$C$13</f>
        <v>840.78599999999983</v>
      </c>
      <c r="G13" s="23">
        <f>+[26]ALCANTARILLADO!$D$13</f>
        <v>840.78599999999983</v>
      </c>
    </row>
    <row r="14" spans="1:7" s="6" customFormat="1" ht="15.95" customHeight="1" x14ac:dyDescent="0.25">
      <c r="A14" s="5" t="s">
        <v>18</v>
      </c>
      <c r="B14" s="13">
        <f>+[26]ACUEDUCTO!$B$14</f>
        <v>1970.7100000000003</v>
      </c>
      <c r="C14" s="19">
        <f>+[26]ACUEDUCTO!$C$14</f>
        <v>1970.7100000000003</v>
      </c>
      <c r="D14" s="26">
        <f>+[26]ACUEDUCTO!$D$14</f>
        <v>1970.7100000000003</v>
      </c>
      <c r="E14" s="13">
        <f>+[26]ALCANTARILLADO!$B$14</f>
        <v>989.15999999999985</v>
      </c>
      <c r="F14" s="19">
        <f>+[26]ALCANTARILLADO!$C$14</f>
        <v>989.15999999999985</v>
      </c>
      <c r="G14" s="23">
        <f>+[26]ALCANTARILLADO!$D$14</f>
        <v>989.15999999999985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+[26]ACUEDUCTO!$B$16</f>
        <v>7203.73</v>
      </c>
      <c r="C16" s="19">
        <f>+[26]ACUEDUCTO!$C$16</f>
        <v>7203.73</v>
      </c>
      <c r="D16" s="26">
        <f>+[26]ACUEDUCTO!$D$16</f>
        <v>7203.73</v>
      </c>
      <c r="E16" s="13">
        <f>+[26]ALCANTARILLADO!$B$16</f>
        <v>4552.2299999999996</v>
      </c>
      <c r="F16" s="19">
        <f>+[26]ALCANTARILLADO!$C$16</f>
        <v>4552.2299999999996</v>
      </c>
      <c r="G16" s="23">
        <f>+[26]ALCANTARILLADO!$D$16</f>
        <v>4552.2299999999996</v>
      </c>
    </row>
    <row r="17" spans="1:150" s="6" customFormat="1" ht="15.95" customHeight="1" x14ac:dyDescent="0.25">
      <c r="A17" s="5" t="s">
        <v>5</v>
      </c>
      <c r="B17" s="13">
        <f>+[26]ACUEDUCTO!$B$17</f>
        <v>1773.6390000000004</v>
      </c>
      <c r="C17" s="19">
        <f>+[26]ACUEDUCTO!$C$17</f>
        <v>1773.6390000000004</v>
      </c>
      <c r="D17" s="26">
        <f>+[26]ACUEDUCTO!$D$17</f>
        <v>1773.6390000000004</v>
      </c>
      <c r="E17" s="13">
        <f>+[26]ALCANTARILLADO!$B$17</f>
        <v>890.24399999999991</v>
      </c>
      <c r="F17" s="19">
        <f>+[26]ALCANTARILLADO!$C$17</f>
        <v>890.24399999999991</v>
      </c>
      <c r="G17" s="23">
        <f>+[26]ALCANTARILLADO!$D$17</f>
        <v>890.24399999999991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+[26]ACUEDUCTO!$B$18</f>
        <v>1970.7100000000003</v>
      </c>
      <c r="C18" s="19">
        <f>+[26]ACUEDUCTO!$C$18</f>
        <v>1970.7100000000003</v>
      </c>
      <c r="D18" s="26">
        <f>+[26]ACUEDUCTO!$D$18</f>
        <v>1970.7100000000003</v>
      </c>
      <c r="E18" s="13">
        <f>+[26]ALCANTARILLADO!$B$18</f>
        <v>989.15999999999985</v>
      </c>
      <c r="F18" s="19">
        <f>+[26]ALCANTARILLADO!$C$18</f>
        <v>989.15999999999985</v>
      </c>
      <c r="G18" s="23">
        <f>+[26]ALCANTARILLADO!$D$18</f>
        <v>989.15999999999985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+[26]ACUEDUCTO!$B$20</f>
        <v>7203.73</v>
      </c>
      <c r="C20" s="19">
        <f>+[26]ACUEDUCTO!$C$20</f>
        <v>7203.73</v>
      </c>
      <c r="D20" s="26">
        <f>+[26]ACUEDUCTO!$D$20</f>
        <v>7203.73</v>
      </c>
      <c r="E20" s="13">
        <f>+[26]ALCANTARILLADO!$B$20</f>
        <v>4552.2299999999996</v>
      </c>
      <c r="F20" s="19">
        <f>+[26]ALCANTARILLADO!$C$20</f>
        <v>4552.2299999999996</v>
      </c>
      <c r="G20" s="23">
        <f>+[26]ALCANTARILLADO!$D$20</f>
        <v>4552.2299999999996</v>
      </c>
    </row>
    <row r="21" spans="1:150" s="6" customFormat="1" ht="15.95" customHeight="1" x14ac:dyDescent="0.25">
      <c r="A21" s="5" t="s">
        <v>11</v>
      </c>
      <c r="B21" s="13">
        <f>+[26]ACUEDUCTO!$B$21</f>
        <v>1970.7100000000003</v>
      </c>
      <c r="C21" s="19">
        <f>+[26]ACUEDUCTO!$C$21</f>
        <v>1970.7100000000003</v>
      </c>
      <c r="D21" s="26">
        <f>+[26]ACUEDUCTO!$D$21</f>
        <v>1970.7100000000003</v>
      </c>
      <c r="E21" s="13">
        <f>+[26]ALCANTARILLADO!$B$21</f>
        <v>989.15999999999985</v>
      </c>
      <c r="F21" s="19">
        <f>+[26]ALCANTARILLADO!$C$21</f>
        <v>989.15999999999985</v>
      </c>
      <c r="G21" s="23">
        <f>+[26]ALCANTARILLADO!$D$21</f>
        <v>989.15999999999985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+[26]ACUEDUCTO!$B$23</f>
        <v>10805.594999999999</v>
      </c>
      <c r="C23" s="19">
        <f>+[26]ACUEDUCTO!$C$23</f>
        <v>10805.594999999999</v>
      </c>
      <c r="D23" s="26">
        <f>+[26]ACUEDUCTO!$D$23</f>
        <v>10805.594999999999</v>
      </c>
      <c r="E23" s="13">
        <f>+[26]ALCANTARILLADO!$B$23</f>
        <v>6828.3449999999993</v>
      </c>
      <c r="F23" s="19">
        <f>+[26]ALCANTARILLADO!$C$23</f>
        <v>6828.3449999999993</v>
      </c>
      <c r="G23" s="23">
        <f>+[26]ALCANTARILLADO!$D$23</f>
        <v>6828.3449999999993</v>
      </c>
    </row>
    <row r="24" spans="1:150" s="6" customFormat="1" ht="15.95" customHeight="1" x14ac:dyDescent="0.25">
      <c r="A24" s="5" t="s">
        <v>11</v>
      </c>
      <c r="B24" s="13">
        <f>+[26]ACUEDUCTO!$B$24</f>
        <v>2956.0650000000005</v>
      </c>
      <c r="C24" s="19">
        <f>+[26]ACUEDUCTO!$C$24</f>
        <v>2956.0650000000005</v>
      </c>
      <c r="D24" s="26">
        <f>+[26]ACUEDUCTO!$D$24</f>
        <v>2956.0650000000005</v>
      </c>
      <c r="E24" s="13">
        <f>+[26]ALCANTARILLADO!$B$24</f>
        <v>1483.7399999999998</v>
      </c>
      <c r="F24" s="19">
        <f>+[26]ALCANTARILLADO!$C$24</f>
        <v>1483.7399999999998</v>
      </c>
      <c r="G24" s="23">
        <f>+[26]ALCANTARILLADO!$D$24</f>
        <v>1483.7399999999998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+[26]ACUEDUCTO!$B$26</f>
        <v>11525.968000000001</v>
      </c>
      <c r="C26" s="19">
        <f>+[26]ACUEDUCTO!$C$26</f>
        <v>11525.968000000001</v>
      </c>
      <c r="D26" s="26">
        <f>+[26]ACUEDUCTO!$D$26</f>
        <v>11525.968000000001</v>
      </c>
      <c r="E26" s="13">
        <f>+[26]ALCANTARILLADO!$B$26</f>
        <v>7283.5679999999993</v>
      </c>
      <c r="F26" s="19">
        <f>+[26]ALCANTARILLADO!$C$26</f>
        <v>7283.5679999999993</v>
      </c>
      <c r="G26" s="23">
        <f>+[26]ALCANTARILLADO!$D$26</f>
        <v>7283.5679999999993</v>
      </c>
    </row>
    <row r="27" spans="1:150" s="6" customFormat="1" ht="15.95" customHeight="1" x14ac:dyDescent="0.25">
      <c r="A27" s="5" t="s">
        <v>11</v>
      </c>
      <c r="B27" s="13">
        <f>+[26]ACUEDUCTO!$B$27</f>
        <v>3153.1360000000004</v>
      </c>
      <c r="C27" s="19">
        <f>+[26]ACUEDUCTO!$C$27</f>
        <v>3153.1360000000004</v>
      </c>
      <c r="D27" s="26">
        <f>+[26]ACUEDUCTO!$D$27</f>
        <v>3153.1360000000004</v>
      </c>
      <c r="E27" s="13">
        <f>+[26]ALCANTARILLADO!$B$27</f>
        <v>1582.6559999999999</v>
      </c>
      <c r="F27" s="19">
        <f>+[26]ALCANTARILLADO!$C$27</f>
        <v>1582.6559999999999</v>
      </c>
      <c r="G27" s="23">
        <f>+[26]ALCANTARILLADO!$D$27</f>
        <v>1582.6559999999999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+[26]ACUEDUCTO!$B$29</f>
        <v>10805.594999999999</v>
      </c>
      <c r="C29" s="19">
        <f>+[26]ACUEDUCTO!$C$29</f>
        <v>10805.594999999999</v>
      </c>
      <c r="D29" s="26">
        <f>+[26]ACUEDUCTO!$D$29</f>
        <v>10805.594999999999</v>
      </c>
      <c r="E29" s="13">
        <f>+[26]ALCANTARILLADO!$B$29</f>
        <v>6828.3449999999993</v>
      </c>
      <c r="F29" s="19">
        <f>+[26]ALCANTARILLADO!$C$29</f>
        <v>6828.3449999999993</v>
      </c>
      <c r="G29" s="23">
        <f>+[26]ALCANTARILLADO!$D$29</f>
        <v>6828.3449999999993</v>
      </c>
    </row>
    <row r="30" spans="1:150" s="6" customFormat="1" ht="15.95" customHeight="1" x14ac:dyDescent="0.25">
      <c r="A30" s="5" t="s">
        <v>11</v>
      </c>
      <c r="B30" s="13">
        <f>+[26]ACUEDUCTO!$B$30</f>
        <v>2956.0650000000005</v>
      </c>
      <c r="C30" s="19">
        <f>+[26]ACUEDUCTO!$C$30</f>
        <v>2956.0650000000005</v>
      </c>
      <c r="D30" s="26">
        <f>+[26]ACUEDUCTO!$D$30</f>
        <v>2956.0650000000005</v>
      </c>
      <c r="E30" s="13">
        <f>+[26]ALCANTARILLADO!$B$30</f>
        <v>1483.7399999999998</v>
      </c>
      <c r="F30" s="19">
        <f>+[26]ALCANTARILLADO!$C$30</f>
        <v>1483.7399999999998</v>
      </c>
      <c r="G30" s="23">
        <f>+[26]ALCANTARILLADO!$D$30</f>
        <v>1483.7399999999998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+[26]ACUEDUCTO!$B$32</f>
        <v>7203.73</v>
      </c>
      <c r="C32" s="19">
        <f>+[26]ACUEDUCTO!$C$32</f>
        <v>7203.73</v>
      </c>
      <c r="D32" s="26">
        <f>+[26]ACUEDUCTO!$D$32</f>
        <v>7203.73</v>
      </c>
      <c r="E32" s="13">
        <f>+[26]ALCANTARILLADO!$B$32</f>
        <v>4552.2299999999996</v>
      </c>
      <c r="F32" s="19">
        <f>+[26]ALCANTARILLADO!$C$32</f>
        <v>4552.2299999999996</v>
      </c>
      <c r="G32" s="23">
        <f>+[26]ALCANTARILLADO!$D$32</f>
        <v>4552.2299999999996</v>
      </c>
    </row>
    <row r="33" spans="1:150" s="6" customFormat="1" ht="15.95" customHeight="1" x14ac:dyDescent="0.25">
      <c r="A33" s="5" t="s">
        <v>11</v>
      </c>
      <c r="B33" s="13">
        <f>+[26]ACUEDUCTO!$B$33</f>
        <v>1970.7100000000003</v>
      </c>
      <c r="C33" s="19">
        <f>+[26]ACUEDUCTO!$C$33</f>
        <v>1970.7100000000003</v>
      </c>
      <c r="D33" s="26">
        <f>+[26]ACUEDUCTO!$D$33</f>
        <v>1970.7100000000003</v>
      </c>
      <c r="E33" s="13">
        <f>+[26]ALCANTARILLADO!$B$33</f>
        <v>989.15999999999985</v>
      </c>
      <c r="F33" s="19">
        <f>+[26]ALCANTARILLADO!$C$33</f>
        <v>989.15999999999985</v>
      </c>
      <c r="G33" s="23">
        <f>+[26]ALCANTARILLADO!$D$33</f>
        <v>989.15999999999985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+[26]ACUEDUCTO!$B$35</f>
        <v>9364.8490000000002</v>
      </c>
      <c r="C35" s="19">
        <f>+[26]ACUEDUCTO!$C$35</f>
        <v>9364.8490000000002</v>
      </c>
      <c r="D35" s="26">
        <f>+[26]ACUEDUCTO!$D$35</f>
        <v>9364.8490000000002</v>
      </c>
      <c r="E35" s="13">
        <f>+[26]ALCANTARILLADO!$B$35</f>
        <v>5917.8989999999994</v>
      </c>
      <c r="F35" s="19">
        <f>+[26]ALCANTARILLADO!$C$35</f>
        <v>5917.8989999999994</v>
      </c>
      <c r="G35" s="23">
        <f>+[26]ALCANTARILLADO!$D$35</f>
        <v>5917.8989999999994</v>
      </c>
    </row>
    <row r="36" spans="1:150" s="6" customFormat="1" ht="15.95" customHeight="1" thickBot="1" x14ac:dyDescent="0.3">
      <c r="A36" s="11" t="s">
        <v>11</v>
      </c>
      <c r="B36" s="18">
        <f>+[26]ACUEDUCTO!$B$36</f>
        <v>2561.9230000000002</v>
      </c>
      <c r="C36" s="21">
        <f>+[26]ACUEDUCTO!$C$36</f>
        <v>2561.9230000000002</v>
      </c>
      <c r="D36" s="29">
        <f>+[26]ACUEDUCTO!$D$36</f>
        <v>2561.9230000000002</v>
      </c>
      <c r="E36" s="18">
        <f>+[26]ALCANTARILLADO!$B$36</f>
        <v>1285.9079999999999</v>
      </c>
      <c r="F36" s="21">
        <f>+[26]ALCANTARILLADO!$C$36</f>
        <v>1285.9079999999999</v>
      </c>
      <c r="G36" s="25">
        <f>+[26]ALCANTARILLADO!$D$36</f>
        <v>1285.9079999999999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28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+[27]ACUEDUCTO!$B$8</f>
        <v>6176.11</v>
      </c>
      <c r="C8" s="19">
        <f>+[27]ACUEDUCTO!$C$8</f>
        <v>6176.11</v>
      </c>
      <c r="D8" s="26">
        <f>+[27]ACUEDUCTO!$D$8</f>
        <v>6176.11</v>
      </c>
      <c r="E8" s="13">
        <f>+[27]ALCANTARILLADO!$B$8</f>
        <v>3533.15</v>
      </c>
      <c r="F8" s="19">
        <f>+[27]ALCANTARILLADO!$C$8</f>
        <v>3533.15</v>
      </c>
      <c r="G8" s="23">
        <f>+[27]ALCANTARILLADO!$D$8</f>
        <v>3533.15</v>
      </c>
    </row>
    <row r="9" spans="1:7" s="6" customFormat="1" ht="15.95" customHeight="1" x14ac:dyDescent="0.25">
      <c r="A9" s="5" t="s">
        <v>3</v>
      </c>
      <c r="B9" s="13">
        <f>+[27]ACUEDUCTO!$B$9</f>
        <v>1134.0505000000003</v>
      </c>
      <c r="C9" s="19">
        <f>+[27]ACUEDUCTO!$C$9</f>
        <v>1134.0505000000003</v>
      </c>
      <c r="D9" s="26">
        <f>+[27]ACUEDUCTO!$D$9</f>
        <v>1134.0505000000003</v>
      </c>
      <c r="E9" s="13">
        <f>+[27]ALCANTARILLADO!$B$9</f>
        <v>878.79550000000006</v>
      </c>
      <c r="F9" s="19">
        <f>+[27]ALCANTARILLADO!$C$9</f>
        <v>878.79550000000006</v>
      </c>
      <c r="G9" s="23">
        <f>+[27]ALCANTARILLADO!$D$9</f>
        <v>878.79550000000006</v>
      </c>
    </row>
    <row r="10" spans="1:7" s="6" customFormat="1" ht="15.95" customHeight="1" x14ac:dyDescent="0.25">
      <c r="A10" s="5" t="s">
        <v>18</v>
      </c>
      <c r="B10" s="13">
        <f>+[27]ACUEDUCTO!$B$10</f>
        <v>2061.9100000000003</v>
      </c>
      <c r="C10" s="19">
        <f>+[27]ACUEDUCTO!$C$10</f>
        <v>2061.9100000000003</v>
      </c>
      <c r="D10" s="26">
        <f>+[27]ACUEDUCTO!$D$10</f>
        <v>2061.9100000000003</v>
      </c>
      <c r="E10" s="13">
        <f>+[27]ALCANTARILLADO!$B$10</f>
        <v>1597.81</v>
      </c>
      <c r="F10" s="19">
        <f>+[27]ALCANTARILLADO!$C$10</f>
        <v>1597.81</v>
      </c>
      <c r="G10" s="23">
        <f>+[27]ALCANTARILLADO!$D$10</f>
        <v>1597.81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+[27]ACUEDUCTO!$B$12</f>
        <v>6176.11</v>
      </c>
      <c r="C12" s="19">
        <f>+[27]ACUEDUCTO!$C$12</f>
        <v>6176.11</v>
      </c>
      <c r="D12" s="26">
        <f>+[27]ACUEDUCTO!$D$12</f>
        <v>6176.11</v>
      </c>
      <c r="E12" s="13">
        <f>+[27]ALCANTARILLADO!$B$12</f>
        <v>3533.15</v>
      </c>
      <c r="F12" s="19">
        <f>+[27]ALCANTARILLADO!$C$12</f>
        <v>3533.15</v>
      </c>
      <c r="G12" s="23">
        <f>+[27]ALCANTARILLADO!$D$12</f>
        <v>3533.15</v>
      </c>
    </row>
    <row r="13" spans="1:7" s="9" customFormat="1" ht="15.95" customHeight="1" x14ac:dyDescent="0.25">
      <c r="A13" s="8" t="s">
        <v>5</v>
      </c>
      <c r="B13" s="13">
        <f>+[27]ACUEDUCTO!$B$13</f>
        <v>1690.7662000000005</v>
      </c>
      <c r="C13" s="19">
        <f>+[27]ACUEDUCTO!$C$13</f>
        <v>1690.7662000000005</v>
      </c>
      <c r="D13" s="26">
        <f>+[27]ACUEDUCTO!$D$13</f>
        <v>1690.7662000000005</v>
      </c>
      <c r="E13" s="13">
        <f>+[27]ALCANTARILLADO!$B$13</f>
        <v>1310.2042000000001</v>
      </c>
      <c r="F13" s="19">
        <f>+[27]ALCANTARILLADO!$C$13</f>
        <v>1310.2042000000001</v>
      </c>
      <c r="G13" s="23">
        <f>+[27]ALCANTARILLADO!$D$13</f>
        <v>1310.2042000000001</v>
      </c>
    </row>
    <row r="14" spans="1:7" s="6" customFormat="1" ht="15.95" customHeight="1" x14ac:dyDescent="0.25">
      <c r="A14" s="5" t="s">
        <v>18</v>
      </c>
      <c r="B14" s="13">
        <f>+[27]ACUEDUCTO!$B$14</f>
        <v>2061.9100000000003</v>
      </c>
      <c r="C14" s="19">
        <f>+[27]ACUEDUCTO!$C$14</f>
        <v>2061.9100000000003</v>
      </c>
      <c r="D14" s="26">
        <f>+[27]ACUEDUCTO!$D$14</f>
        <v>2061.9100000000003</v>
      </c>
      <c r="E14" s="13">
        <f>+[27]ALCANTARILLADO!$B$14</f>
        <v>1597.81</v>
      </c>
      <c r="F14" s="19">
        <f>+[27]ALCANTARILLADO!$C$14</f>
        <v>1597.81</v>
      </c>
      <c r="G14" s="23">
        <f>+[27]ALCANTARILLADO!$D$14</f>
        <v>1597.81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+[27]ACUEDUCTO!$B$16</f>
        <v>6176.11</v>
      </c>
      <c r="C16" s="19">
        <f>+[27]ACUEDUCTO!$C$16</f>
        <v>6176.11</v>
      </c>
      <c r="D16" s="26">
        <f>+[27]ACUEDUCTO!$D$16</f>
        <v>6176.11</v>
      </c>
      <c r="E16" s="13">
        <f>+[27]ALCANTARILLADO!$B$16</f>
        <v>3533.15</v>
      </c>
      <c r="F16" s="19">
        <f>+[27]ALCANTARILLADO!$C$16</f>
        <v>3533.15</v>
      </c>
      <c r="G16" s="23">
        <f>+[27]ALCANTARILLADO!$D$16</f>
        <v>3533.15</v>
      </c>
    </row>
    <row r="17" spans="1:150" s="6" customFormat="1" ht="15.95" customHeight="1" x14ac:dyDescent="0.25">
      <c r="A17" s="5" t="s">
        <v>5</v>
      </c>
      <c r="B17" s="13">
        <f>+[27]ACUEDUCTO!$B$17</f>
        <v>2061.9100000000003</v>
      </c>
      <c r="C17" s="19">
        <f>+[27]ACUEDUCTO!$C$17</f>
        <v>2061.9100000000003</v>
      </c>
      <c r="D17" s="26">
        <f>+[27]ACUEDUCTO!$D$17</f>
        <v>2061.9100000000003</v>
      </c>
      <c r="E17" s="13">
        <f>+[27]ALCANTARILLADO!$B$17</f>
        <v>1597.81</v>
      </c>
      <c r="F17" s="19">
        <f>+[27]ALCANTARILLADO!$C$17</f>
        <v>1597.81</v>
      </c>
      <c r="G17" s="23">
        <f>+[27]ALCANTARILLADO!$D$17</f>
        <v>1597.81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+[27]ACUEDUCTO!$B$18</f>
        <v>2061.9100000000003</v>
      </c>
      <c r="C18" s="19">
        <f>+[27]ACUEDUCTO!$C$18</f>
        <v>2061.9100000000003</v>
      </c>
      <c r="D18" s="26">
        <f>+[27]ACUEDUCTO!$D$18</f>
        <v>2061.9100000000003</v>
      </c>
      <c r="E18" s="13">
        <f>+[27]ALCANTARILLADO!$B$18</f>
        <v>1597.81</v>
      </c>
      <c r="F18" s="19">
        <f>+[27]ALCANTARILLADO!$C$18</f>
        <v>1597.81</v>
      </c>
      <c r="G18" s="23">
        <f>+[27]ALCANTARILLADO!$D$18</f>
        <v>1597.81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+[27]ACUEDUCTO!$B$20</f>
        <v>6176.11</v>
      </c>
      <c r="C20" s="19">
        <f>+[27]ACUEDUCTO!$C$20</f>
        <v>6176.11</v>
      </c>
      <c r="D20" s="26">
        <f>+[27]ACUEDUCTO!$D$20</f>
        <v>6176.11</v>
      </c>
      <c r="E20" s="13">
        <f>+[27]ALCANTARILLADO!$B$20</f>
        <v>3533.15</v>
      </c>
      <c r="F20" s="19">
        <f>+[27]ALCANTARILLADO!$C$20</f>
        <v>3533.15</v>
      </c>
      <c r="G20" s="23">
        <f>+[27]ALCANTARILLADO!$D$20</f>
        <v>3533.15</v>
      </c>
    </row>
    <row r="21" spans="1:150" s="6" customFormat="1" ht="15.95" customHeight="1" x14ac:dyDescent="0.25">
      <c r="A21" s="5" t="s">
        <v>11</v>
      </c>
      <c r="B21" s="13">
        <f>+[27]ACUEDUCTO!$B$21</f>
        <v>2061.9100000000003</v>
      </c>
      <c r="C21" s="19">
        <f>+[27]ACUEDUCTO!$C$21</f>
        <v>2061.9100000000003</v>
      </c>
      <c r="D21" s="26">
        <f>+[27]ACUEDUCTO!$D$21</f>
        <v>2061.9100000000003</v>
      </c>
      <c r="E21" s="13">
        <f>+[27]ALCANTARILLADO!$B$21</f>
        <v>1597.81</v>
      </c>
      <c r="F21" s="19">
        <f>+[27]ALCANTARILLADO!$C$21</f>
        <v>1597.81</v>
      </c>
      <c r="G21" s="23">
        <f>+[27]ALCANTARILLADO!$D$21</f>
        <v>1597.81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+[27]ACUEDUCTO!$B$23</f>
        <v>9264.1649999999991</v>
      </c>
      <c r="C23" s="19">
        <f>+[27]ACUEDUCTO!$C$23</f>
        <v>9264.1649999999991</v>
      </c>
      <c r="D23" s="26">
        <f>+[27]ACUEDUCTO!$D$23</f>
        <v>9264.1649999999991</v>
      </c>
      <c r="E23" s="13">
        <f>+[27]ALCANTARILLADO!$B$23</f>
        <v>5299.7250000000004</v>
      </c>
      <c r="F23" s="19">
        <f>+[27]ALCANTARILLADO!$C$23</f>
        <v>5299.7250000000004</v>
      </c>
      <c r="G23" s="23">
        <f>+[27]ALCANTARILLADO!$D$23</f>
        <v>5299.7250000000004</v>
      </c>
    </row>
    <row r="24" spans="1:150" s="6" customFormat="1" ht="15.95" customHeight="1" x14ac:dyDescent="0.25">
      <c r="A24" s="5" t="s">
        <v>11</v>
      </c>
      <c r="B24" s="13">
        <f>+[27]ACUEDUCTO!$B$24</f>
        <v>3092.8650000000007</v>
      </c>
      <c r="C24" s="19">
        <f>+[27]ACUEDUCTO!$C$24</f>
        <v>3092.8650000000007</v>
      </c>
      <c r="D24" s="26">
        <f>+[27]ACUEDUCTO!$D$24</f>
        <v>3092.8650000000007</v>
      </c>
      <c r="E24" s="13">
        <f>+[27]ALCANTARILLADO!$B$24</f>
        <v>2396.7150000000001</v>
      </c>
      <c r="F24" s="19">
        <f>+[27]ALCANTARILLADO!$C$24</f>
        <v>2396.7150000000001</v>
      </c>
      <c r="G24" s="23">
        <f>+[27]ALCANTARILLADO!$D$24</f>
        <v>2396.7150000000001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+[27]ACUEDUCTO!$B$26</f>
        <v>9881.7759999999998</v>
      </c>
      <c r="C26" s="19">
        <f>+[27]ACUEDUCTO!$C$26</f>
        <v>9881.7759999999998</v>
      </c>
      <c r="D26" s="26">
        <f>+[27]ACUEDUCTO!$D$26</f>
        <v>9881.7759999999998</v>
      </c>
      <c r="E26" s="13">
        <f>+[27]ALCANTARILLADO!$B$26</f>
        <v>5653.0400000000009</v>
      </c>
      <c r="F26" s="19">
        <f>+[27]ALCANTARILLADO!$C$26</f>
        <v>5653.0400000000009</v>
      </c>
      <c r="G26" s="23">
        <f>+[27]ALCANTARILLADO!$D$26</f>
        <v>5653.0400000000009</v>
      </c>
    </row>
    <row r="27" spans="1:150" s="6" customFormat="1" ht="15.95" customHeight="1" x14ac:dyDescent="0.25">
      <c r="A27" s="5" t="s">
        <v>11</v>
      </c>
      <c r="B27" s="13">
        <f>+[27]ACUEDUCTO!$B$27</f>
        <v>3299.0560000000005</v>
      </c>
      <c r="C27" s="19">
        <f>+[27]ACUEDUCTO!$C$27</f>
        <v>3299.0560000000005</v>
      </c>
      <c r="D27" s="26">
        <f>+[27]ACUEDUCTO!$D$27</f>
        <v>3299.0560000000005</v>
      </c>
      <c r="E27" s="13">
        <f>+[27]ALCANTARILLADO!$B$27</f>
        <v>2556.4960000000001</v>
      </c>
      <c r="F27" s="19">
        <f>+[27]ALCANTARILLADO!$C$27</f>
        <v>2556.4960000000001</v>
      </c>
      <c r="G27" s="23">
        <f>+[27]ALCANTARILLADO!$D$27</f>
        <v>2556.4960000000001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+[27]ACUEDUCTO!$B$29</f>
        <v>9264.1649999999991</v>
      </c>
      <c r="C29" s="19">
        <f>+[27]ACUEDUCTO!$C$29</f>
        <v>9264.1649999999991</v>
      </c>
      <c r="D29" s="26">
        <f>+[27]ACUEDUCTO!$D$29</f>
        <v>9264.1649999999991</v>
      </c>
      <c r="E29" s="13">
        <f>+[27]ALCANTARILLADO!$B$29</f>
        <v>5299.7250000000004</v>
      </c>
      <c r="F29" s="19">
        <f>+[27]ALCANTARILLADO!$C$29</f>
        <v>5299.7250000000004</v>
      </c>
      <c r="G29" s="23">
        <f>+[27]ALCANTARILLADO!$D$29</f>
        <v>5299.7250000000004</v>
      </c>
    </row>
    <row r="30" spans="1:150" s="6" customFormat="1" ht="15.95" customHeight="1" x14ac:dyDescent="0.25">
      <c r="A30" s="5" t="s">
        <v>11</v>
      </c>
      <c r="B30" s="13">
        <f>+[27]ACUEDUCTO!$B$30</f>
        <v>3092.8650000000007</v>
      </c>
      <c r="C30" s="19">
        <f>+[27]ACUEDUCTO!$C$30</f>
        <v>3092.8650000000007</v>
      </c>
      <c r="D30" s="26">
        <f>+[27]ACUEDUCTO!$D$30</f>
        <v>3092.8650000000007</v>
      </c>
      <c r="E30" s="13">
        <f>+[27]ALCANTARILLADO!$B$30</f>
        <v>2396.7150000000001</v>
      </c>
      <c r="F30" s="19">
        <f>+[27]ALCANTARILLADO!$C$30</f>
        <v>2396.7150000000001</v>
      </c>
      <c r="G30" s="23">
        <f>+[27]ALCANTARILLADO!$D$30</f>
        <v>2396.7150000000001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+[27]ACUEDUCTO!$B$32</f>
        <v>6176.11</v>
      </c>
      <c r="C32" s="19">
        <f>+[27]ACUEDUCTO!$C$32</f>
        <v>6176.11</v>
      </c>
      <c r="D32" s="26">
        <f>+[27]ACUEDUCTO!$D$32</f>
        <v>6176.11</v>
      </c>
      <c r="E32" s="13">
        <f>+[27]ALCANTARILLADO!$B$32</f>
        <v>3533.15</v>
      </c>
      <c r="F32" s="19">
        <f>+[27]ALCANTARILLADO!$C$32</f>
        <v>3533.15</v>
      </c>
      <c r="G32" s="23">
        <f>+[27]ALCANTARILLADO!$D$32</f>
        <v>3533.15</v>
      </c>
    </row>
    <row r="33" spans="1:150" s="6" customFormat="1" ht="15.95" customHeight="1" x14ac:dyDescent="0.25">
      <c r="A33" s="5" t="s">
        <v>11</v>
      </c>
      <c r="B33" s="13">
        <f>+[27]ACUEDUCTO!$B$33</f>
        <v>2061.9100000000003</v>
      </c>
      <c r="C33" s="19">
        <f>+[27]ACUEDUCTO!$C$33</f>
        <v>2061.9100000000003</v>
      </c>
      <c r="D33" s="26">
        <f>+[27]ACUEDUCTO!$D$33</f>
        <v>2061.9100000000003</v>
      </c>
      <c r="E33" s="13">
        <f>+[27]ALCANTARILLADO!$B$33</f>
        <v>1597.81</v>
      </c>
      <c r="F33" s="19">
        <f>+[27]ALCANTARILLADO!$C$33</f>
        <v>1597.81</v>
      </c>
      <c r="G33" s="23">
        <f>+[27]ALCANTARILLADO!$D$33</f>
        <v>1597.81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+[27]ACUEDUCTO!$B$35</f>
        <v>8028.9430000000002</v>
      </c>
      <c r="C35" s="19">
        <f>+[27]ACUEDUCTO!$C$35</f>
        <v>8028.9430000000002</v>
      </c>
      <c r="D35" s="26">
        <f>+[27]ACUEDUCTO!$D$35</f>
        <v>8028.9430000000002</v>
      </c>
      <c r="E35" s="13">
        <f>+[27]ALCANTARILLADO!$B$35</f>
        <v>4593.0950000000003</v>
      </c>
      <c r="F35" s="19">
        <f>+[27]ALCANTARILLADO!$C$35</f>
        <v>4593.0950000000003</v>
      </c>
      <c r="G35" s="23">
        <f>+[27]ALCANTARILLADO!$D$35</f>
        <v>4593.0950000000003</v>
      </c>
    </row>
    <row r="36" spans="1:150" s="6" customFormat="1" ht="15.95" customHeight="1" thickBot="1" x14ac:dyDescent="0.3">
      <c r="A36" s="11" t="s">
        <v>11</v>
      </c>
      <c r="B36" s="18">
        <f>+[27]ACUEDUCTO!$B$36</f>
        <v>2680.4830000000006</v>
      </c>
      <c r="C36" s="21">
        <f>+[27]ACUEDUCTO!$C$36</f>
        <v>2680.4830000000006</v>
      </c>
      <c r="D36" s="29">
        <f>+[27]ACUEDUCTO!$D$36</f>
        <v>2680.4830000000006</v>
      </c>
      <c r="E36" s="18">
        <f>+[27]ALCANTARILLADO!$B$36</f>
        <v>2077.1529999999998</v>
      </c>
      <c r="F36" s="21">
        <f>+[27]ALCANTARILLADO!$C$36</f>
        <v>2077.1529999999998</v>
      </c>
      <c r="G36" s="25">
        <f>+[27]ALCANTARILLADO!$D$36</f>
        <v>2077.1529999999998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29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+[28]ACUEDUCTO!$B$8</f>
        <v>2568.1922000000004</v>
      </c>
      <c r="C8" s="19">
        <f>+[28]ACUEDUCTO!$C$8</f>
        <v>2568.1922000000004</v>
      </c>
      <c r="D8" s="26">
        <f>+[28]ACUEDUCTO!$D$8</f>
        <v>2568.1922000000004</v>
      </c>
      <c r="E8" s="13">
        <f>+[28]ALCANTARILLADO!$B$8</f>
        <v>1415.4912000000002</v>
      </c>
      <c r="F8" s="19">
        <f>+[28]ALCANTARILLADO!$C$8</f>
        <v>1415.4912000000002</v>
      </c>
      <c r="G8" s="23">
        <f>+[28]ALCANTARILLADO!$D$8</f>
        <v>1415.4912000000002</v>
      </c>
    </row>
    <row r="9" spans="1:7" s="6" customFormat="1" ht="15.95" customHeight="1" x14ac:dyDescent="0.25">
      <c r="A9" s="5" t="s">
        <v>3</v>
      </c>
      <c r="B9" s="13">
        <f>+[28]ACUEDUCTO!$B$9</f>
        <v>887.15020000000004</v>
      </c>
      <c r="C9" s="19">
        <f>+[28]ACUEDUCTO!$C$9</f>
        <v>887.15020000000004</v>
      </c>
      <c r="D9" s="26">
        <f>+[28]ACUEDUCTO!$D$9</f>
        <v>887.15020000000004</v>
      </c>
      <c r="E9" s="13">
        <f>+[28]ALCANTARILLADO!$B$9</f>
        <v>663.52440000000013</v>
      </c>
      <c r="F9" s="19">
        <f>+[28]ALCANTARILLADO!$C$9</f>
        <v>663.52440000000013</v>
      </c>
      <c r="G9" s="23">
        <f>+[28]ALCANTARILLADO!$D$9</f>
        <v>663.52440000000013</v>
      </c>
    </row>
    <row r="10" spans="1:7" s="6" customFormat="1" ht="15.95" customHeight="1" x14ac:dyDescent="0.25">
      <c r="A10" s="5" t="s">
        <v>18</v>
      </c>
      <c r="B10" s="13">
        <f>+[28]ACUEDUCTO!$B$10</f>
        <v>2063.14</v>
      </c>
      <c r="C10" s="19">
        <f>+[28]ACUEDUCTO!$C$10</f>
        <v>2063.14</v>
      </c>
      <c r="D10" s="26">
        <f>+[28]ACUEDUCTO!$D$10</f>
        <v>2063.14</v>
      </c>
      <c r="E10" s="13">
        <f>+[28]ALCANTARILLADO!$B$10</f>
        <v>1543.0800000000002</v>
      </c>
      <c r="F10" s="19">
        <f>+[28]ALCANTARILLADO!$C$10</f>
        <v>1543.0800000000002</v>
      </c>
      <c r="G10" s="23">
        <f>+[28]ALCANTARILLADO!$D$10</f>
        <v>1543.0800000000002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+[28]ACUEDUCTO!$B$12</f>
        <v>4359.9542000000001</v>
      </c>
      <c r="C12" s="19">
        <f>+[28]ACUEDUCTO!$C$12</f>
        <v>4359.9542000000001</v>
      </c>
      <c r="D12" s="26">
        <f>+[28]ACUEDUCTO!$D$12</f>
        <v>4359.9542000000001</v>
      </c>
      <c r="E12" s="13">
        <f>+[28]ALCANTARILLADO!$B$12</f>
        <v>2403.0432000000001</v>
      </c>
      <c r="F12" s="19">
        <f>+[28]ALCANTARILLADO!$C$12</f>
        <v>2403.0432000000001</v>
      </c>
      <c r="G12" s="23">
        <f>+[28]ALCANTARILLADO!$D$12</f>
        <v>2403.0432000000001</v>
      </c>
    </row>
    <row r="13" spans="1:7" s="9" customFormat="1" ht="15.95" customHeight="1" x14ac:dyDescent="0.25">
      <c r="A13" s="8" t="s">
        <v>5</v>
      </c>
      <c r="B13" s="13">
        <f>+[28]ACUEDUCTO!$B$13</f>
        <v>1506.0921999999998</v>
      </c>
      <c r="C13" s="19">
        <f>+[28]ACUEDUCTO!$C$13</f>
        <v>1506.0921999999998</v>
      </c>
      <c r="D13" s="26">
        <f>+[28]ACUEDUCTO!$D$13</f>
        <v>1506.0921999999998</v>
      </c>
      <c r="E13" s="13">
        <f>+[28]ALCANTARILLADO!$B$13</f>
        <v>1126.4484</v>
      </c>
      <c r="F13" s="19">
        <f>+[28]ALCANTARILLADO!$C$13</f>
        <v>1126.4484</v>
      </c>
      <c r="G13" s="23">
        <f>+[28]ALCANTARILLADO!$D$13</f>
        <v>1126.4484</v>
      </c>
    </row>
    <row r="14" spans="1:7" s="6" customFormat="1" ht="15.95" customHeight="1" x14ac:dyDescent="0.25">
      <c r="A14" s="5" t="s">
        <v>18</v>
      </c>
      <c r="B14" s="13">
        <f>+[28]ACUEDUCTO!$B$14</f>
        <v>2063.14</v>
      </c>
      <c r="C14" s="19">
        <f>+[28]ACUEDUCTO!$C$14</f>
        <v>2063.14</v>
      </c>
      <c r="D14" s="26">
        <f>+[28]ACUEDUCTO!$D$14</f>
        <v>2063.14</v>
      </c>
      <c r="E14" s="13">
        <f>+[28]ALCANTARILLADO!$B$14</f>
        <v>1543.0800000000002</v>
      </c>
      <c r="F14" s="19">
        <f>+[28]ALCANTARILLADO!$C$14</f>
        <v>1543.0800000000002</v>
      </c>
      <c r="G14" s="23">
        <f>+[28]ALCANTARILLADO!$D$14</f>
        <v>1543.0800000000002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+[28]ACUEDUCTO!$B$16</f>
        <v>5793.3638000000001</v>
      </c>
      <c r="C16" s="19">
        <f>+[28]ACUEDUCTO!$C$16</f>
        <v>5793.3638000000001</v>
      </c>
      <c r="D16" s="26">
        <f>+[28]ACUEDUCTO!$D$16</f>
        <v>5793.3638000000001</v>
      </c>
      <c r="E16" s="13">
        <f>+[28]ALCANTARILLADO!$B$16</f>
        <v>3193.0848000000001</v>
      </c>
      <c r="F16" s="19">
        <f>+[28]ALCANTARILLADO!$C$16</f>
        <v>3193.0848000000001</v>
      </c>
      <c r="G16" s="23">
        <f>+[28]ALCANTARILLADO!$D$16</f>
        <v>3193.0848000000001</v>
      </c>
    </row>
    <row r="17" spans="1:150" s="6" customFormat="1" ht="15.95" customHeight="1" x14ac:dyDescent="0.25">
      <c r="A17" s="5" t="s">
        <v>5</v>
      </c>
      <c r="B17" s="13">
        <f>+[28]ACUEDUCTO!$B$17</f>
        <v>2001.2457999999999</v>
      </c>
      <c r="C17" s="19">
        <f>+[28]ACUEDUCTO!$C$17</f>
        <v>2001.2457999999999</v>
      </c>
      <c r="D17" s="26">
        <f>+[28]ACUEDUCTO!$D$17</f>
        <v>2001.2457999999999</v>
      </c>
      <c r="E17" s="13">
        <f>+[28]ALCANTARILLADO!$B$17</f>
        <v>1496.7876000000001</v>
      </c>
      <c r="F17" s="19">
        <f>+[28]ALCANTARILLADO!$C$17</f>
        <v>1496.7876000000001</v>
      </c>
      <c r="G17" s="23">
        <f>+[28]ALCANTARILLADO!$D$17</f>
        <v>1496.7876000000001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+[28]ACUEDUCTO!$B$18</f>
        <v>2063.14</v>
      </c>
      <c r="C18" s="19">
        <f>+[28]ACUEDUCTO!$C$18</f>
        <v>2063.14</v>
      </c>
      <c r="D18" s="26">
        <f>+[28]ACUEDUCTO!$D$18</f>
        <v>2063.14</v>
      </c>
      <c r="E18" s="13">
        <f>+[28]ALCANTARILLADO!$B$18</f>
        <v>1543.0800000000002</v>
      </c>
      <c r="F18" s="19">
        <f>+[28]ALCANTARILLADO!$C$18</f>
        <v>1543.0800000000002</v>
      </c>
      <c r="G18" s="23">
        <f>+[28]ALCANTARILLADO!$D$18</f>
        <v>1543.0800000000002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+[28]ACUEDUCTO!$B$20</f>
        <v>5972.54</v>
      </c>
      <c r="C20" s="19">
        <f>+[28]ACUEDUCTO!$C$20</f>
        <v>5972.54</v>
      </c>
      <c r="D20" s="26">
        <f>+[28]ACUEDUCTO!$D$20</f>
        <v>5972.54</v>
      </c>
      <c r="E20" s="13">
        <f>+[28]ALCANTARILLADO!$B$20</f>
        <v>3291.84</v>
      </c>
      <c r="F20" s="19">
        <f>+[28]ALCANTARILLADO!$C$20</f>
        <v>3291.84</v>
      </c>
      <c r="G20" s="23">
        <f>+[28]ALCANTARILLADO!$D$20</f>
        <v>3291.84</v>
      </c>
    </row>
    <row r="21" spans="1:150" s="6" customFormat="1" ht="15.95" customHeight="1" x14ac:dyDescent="0.25">
      <c r="A21" s="5" t="s">
        <v>11</v>
      </c>
      <c r="B21" s="13">
        <f>+[28]ACUEDUCTO!$B$21</f>
        <v>2063.14</v>
      </c>
      <c r="C21" s="19">
        <f>+[28]ACUEDUCTO!$C$21</f>
        <v>2063.14</v>
      </c>
      <c r="D21" s="26">
        <f>+[28]ACUEDUCTO!$D$21</f>
        <v>2063.14</v>
      </c>
      <c r="E21" s="13">
        <f>+[28]ALCANTARILLADO!$B$21</f>
        <v>1543.0800000000002</v>
      </c>
      <c r="F21" s="19">
        <f>+[28]ALCANTARILLADO!$C$21</f>
        <v>1543.0800000000002</v>
      </c>
      <c r="G21" s="23">
        <f>+[28]ALCANTARILLADO!$D$21</f>
        <v>1543.0800000000002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+[28]ACUEDUCTO!$B$23</f>
        <v>8958.81</v>
      </c>
      <c r="C23" s="19">
        <f>+[28]ACUEDUCTO!$C$23</f>
        <v>8958.81</v>
      </c>
      <c r="D23" s="26">
        <f>+[28]ACUEDUCTO!$D$23</f>
        <v>8958.81</v>
      </c>
      <c r="E23" s="13">
        <f>+[28]ALCANTARILLADO!$B$23</f>
        <v>4937.76</v>
      </c>
      <c r="F23" s="19">
        <f>+[28]ALCANTARILLADO!$C$23</f>
        <v>4937.76</v>
      </c>
      <c r="G23" s="23">
        <f>+[28]ALCANTARILLADO!$D$23</f>
        <v>4937.76</v>
      </c>
    </row>
    <row r="24" spans="1:150" s="6" customFormat="1" ht="15.95" customHeight="1" x14ac:dyDescent="0.25">
      <c r="A24" s="5" t="s">
        <v>11</v>
      </c>
      <c r="B24" s="13">
        <f>+[28]ACUEDUCTO!$B$24</f>
        <v>3094.71</v>
      </c>
      <c r="C24" s="19">
        <f>+[28]ACUEDUCTO!$C$24</f>
        <v>3094.71</v>
      </c>
      <c r="D24" s="26">
        <f>+[28]ACUEDUCTO!$D$24</f>
        <v>3094.71</v>
      </c>
      <c r="E24" s="13">
        <f>+[28]ALCANTARILLADO!$B$24</f>
        <v>2314.6200000000003</v>
      </c>
      <c r="F24" s="19">
        <f>+[28]ALCANTARILLADO!$C$24</f>
        <v>2314.6200000000003</v>
      </c>
      <c r="G24" s="23">
        <f>+[28]ALCANTARILLADO!$D$24</f>
        <v>2314.6200000000003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+[28]ACUEDUCTO!$B$26</f>
        <v>9556.0640000000003</v>
      </c>
      <c r="C26" s="19">
        <f>+[28]ACUEDUCTO!$C$26</f>
        <v>9556.0640000000003</v>
      </c>
      <c r="D26" s="26">
        <f>+[28]ACUEDUCTO!$D$26</f>
        <v>9556.0640000000003</v>
      </c>
      <c r="E26" s="13">
        <f>+[28]ALCANTARILLADO!$B$26</f>
        <v>5266.9440000000004</v>
      </c>
      <c r="F26" s="19">
        <f>+[28]ALCANTARILLADO!$C$26</f>
        <v>5266.9440000000004</v>
      </c>
      <c r="G26" s="23">
        <f>+[28]ALCANTARILLADO!$D$26</f>
        <v>5266.9440000000004</v>
      </c>
    </row>
    <row r="27" spans="1:150" s="6" customFormat="1" ht="15.95" customHeight="1" x14ac:dyDescent="0.25">
      <c r="A27" s="5" t="s">
        <v>11</v>
      </c>
      <c r="B27" s="13">
        <f>+[28]ACUEDUCTO!$B$27</f>
        <v>3301.0239999999999</v>
      </c>
      <c r="C27" s="19">
        <f>+[28]ACUEDUCTO!$C$27</f>
        <v>3301.0239999999999</v>
      </c>
      <c r="D27" s="26">
        <f>+[28]ACUEDUCTO!$D$27</f>
        <v>3301.0239999999999</v>
      </c>
      <c r="E27" s="13">
        <f>+[28]ALCANTARILLADO!$B$27</f>
        <v>2468.9280000000003</v>
      </c>
      <c r="F27" s="19">
        <f>+[28]ALCANTARILLADO!$C$27</f>
        <v>2468.9280000000003</v>
      </c>
      <c r="G27" s="23">
        <f>+[28]ALCANTARILLADO!$D$27</f>
        <v>2468.9280000000003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+[28]ACUEDUCTO!$B$29</f>
        <v>8958.81</v>
      </c>
      <c r="C29" s="19">
        <f>+[28]ACUEDUCTO!$C$29</f>
        <v>8958.81</v>
      </c>
      <c r="D29" s="26">
        <f>+[28]ACUEDUCTO!$D$29</f>
        <v>8958.81</v>
      </c>
      <c r="E29" s="13">
        <f>+[28]ALCANTARILLADO!$B$29</f>
        <v>4937.76</v>
      </c>
      <c r="F29" s="19">
        <f>+[28]ALCANTARILLADO!$C$29</f>
        <v>4937.76</v>
      </c>
      <c r="G29" s="23">
        <f>+[28]ALCANTARILLADO!$D$29</f>
        <v>4937.76</v>
      </c>
    </row>
    <row r="30" spans="1:150" s="6" customFormat="1" ht="15.95" customHeight="1" x14ac:dyDescent="0.25">
      <c r="A30" s="5" t="s">
        <v>11</v>
      </c>
      <c r="B30" s="13">
        <f>+[28]ACUEDUCTO!$B$30</f>
        <v>3094.71</v>
      </c>
      <c r="C30" s="19">
        <f>+[28]ACUEDUCTO!$C$30</f>
        <v>3094.71</v>
      </c>
      <c r="D30" s="26">
        <f>+[28]ACUEDUCTO!$D$30</f>
        <v>3094.71</v>
      </c>
      <c r="E30" s="13">
        <f>+[28]ALCANTARILLADO!$B$30</f>
        <v>2314.6200000000003</v>
      </c>
      <c r="F30" s="19">
        <f>+[28]ALCANTARILLADO!$C$30</f>
        <v>2314.6200000000003</v>
      </c>
      <c r="G30" s="23">
        <f>+[28]ALCANTARILLADO!$D$30</f>
        <v>2314.6200000000003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+[28]ACUEDUCTO!$B$32</f>
        <v>5972.54</v>
      </c>
      <c r="C32" s="19">
        <f>+[28]ACUEDUCTO!$C$32</f>
        <v>5972.54</v>
      </c>
      <c r="D32" s="26">
        <f>+[28]ACUEDUCTO!$D$32</f>
        <v>5972.54</v>
      </c>
      <c r="E32" s="13">
        <f>+[28]ALCANTARILLADO!$B$32</f>
        <v>3291.84</v>
      </c>
      <c r="F32" s="19">
        <f>+[28]ALCANTARILLADO!$C$32</f>
        <v>3291.84</v>
      </c>
      <c r="G32" s="23">
        <f>+[28]ALCANTARILLADO!$D$32</f>
        <v>3291.84</v>
      </c>
    </row>
    <row r="33" spans="1:150" s="6" customFormat="1" ht="15.95" customHeight="1" x14ac:dyDescent="0.25">
      <c r="A33" s="5" t="s">
        <v>11</v>
      </c>
      <c r="B33" s="13">
        <f>+[28]ACUEDUCTO!$B$33</f>
        <v>2063.14</v>
      </c>
      <c r="C33" s="19">
        <f>+[28]ACUEDUCTO!$C$33</f>
        <v>2063.14</v>
      </c>
      <c r="D33" s="26">
        <f>+[28]ACUEDUCTO!$D$33</f>
        <v>2063.14</v>
      </c>
      <c r="E33" s="13">
        <f>+[28]ALCANTARILLADO!$B$33</f>
        <v>1543.0800000000002</v>
      </c>
      <c r="F33" s="19">
        <f>+[28]ALCANTARILLADO!$C$33</f>
        <v>1543.0800000000002</v>
      </c>
      <c r="G33" s="23">
        <f>+[28]ALCANTARILLADO!$D$33</f>
        <v>1543.0800000000002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+[28]ACUEDUCTO!$B$35</f>
        <v>7764.3020000000006</v>
      </c>
      <c r="C35" s="19">
        <f>+[28]ACUEDUCTO!$C$35</f>
        <v>7764.3020000000006</v>
      </c>
      <c r="D35" s="26">
        <f>+[28]ACUEDUCTO!$D$35</f>
        <v>7764.3020000000006</v>
      </c>
      <c r="E35" s="13">
        <f>+[28]ALCANTARILLADO!$B$35</f>
        <v>4279.3920000000007</v>
      </c>
      <c r="F35" s="19">
        <f>+[28]ALCANTARILLADO!$C$35</f>
        <v>4279.3920000000007</v>
      </c>
      <c r="G35" s="23">
        <f>+[28]ALCANTARILLADO!$D$35</f>
        <v>4279.3920000000007</v>
      </c>
    </row>
    <row r="36" spans="1:150" s="6" customFormat="1" ht="15.95" customHeight="1" thickBot="1" x14ac:dyDescent="0.3">
      <c r="A36" s="11" t="s">
        <v>11</v>
      </c>
      <c r="B36" s="18">
        <f>+[28]ACUEDUCTO!$B$36</f>
        <v>2682.0819999999999</v>
      </c>
      <c r="C36" s="21">
        <f>+[28]ACUEDUCTO!$C$36</f>
        <v>2682.0819999999999</v>
      </c>
      <c r="D36" s="29">
        <f>+[28]ACUEDUCTO!$D$36</f>
        <v>2682.0819999999999</v>
      </c>
      <c r="E36" s="18">
        <f>+[28]ALCANTARILLADO!$B$36</f>
        <v>2006.0040000000004</v>
      </c>
      <c r="F36" s="21">
        <f>+[28]ALCANTARILLADO!$C$36</f>
        <v>2006.0040000000004</v>
      </c>
      <c r="G36" s="25">
        <f>+[28]ALCANTARILLADO!$D$36</f>
        <v>2006.0040000000004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30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+[29]ACUEDUCTO!$B$8</f>
        <v>6376.92</v>
      </c>
      <c r="C8" s="19">
        <f>+[29]ACUEDUCTO!$C$8</f>
        <v>6376.92</v>
      </c>
      <c r="D8" s="26">
        <f>+[29]ACUEDUCTO!$D$8</f>
        <v>6376.92</v>
      </c>
      <c r="E8" s="13">
        <f>+[29]ALCANTARILLADO!$B$8</f>
        <v>3358.91</v>
      </c>
      <c r="F8" s="19">
        <f>+[29]ALCANTARILLADO!$C$8</f>
        <v>3358.91</v>
      </c>
      <c r="G8" s="23">
        <f>+[29]ALCANTARILLADO!$D$8</f>
        <v>3358.91</v>
      </c>
    </row>
    <row r="9" spans="1:7" s="6" customFormat="1" ht="15.95" customHeight="1" x14ac:dyDescent="0.25">
      <c r="A9" s="5" t="s">
        <v>3</v>
      </c>
      <c r="B9" s="13">
        <f>+[29]ACUEDUCTO!$B$9</f>
        <v>815.625</v>
      </c>
      <c r="C9" s="19">
        <f>+[29]ACUEDUCTO!$C$9</f>
        <v>815.625</v>
      </c>
      <c r="D9" s="26">
        <f>+[29]ACUEDUCTO!$D$9</f>
        <v>815.625</v>
      </c>
      <c r="E9" s="13">
        <f>+[29]ALCANTARILLADO!$B$9</f>
        <v>564.20099999999991</v>
      </c>
      <c r="F9" s="19">
        <f>+[29]ALCANTARILLADO!$C$9</f>
        <v>564.20099999999991</v>
      </c>
      <c r="G9" s="23">
        <f>+[29]ALCANTARILLADO!$D$9</f>
        <v>564.20099999999991</v>
      </c>
    </row>
    <row r="10" spans="1:7" s="6" customFormat="1" ht="15.95" customHeight="1" x14ac:dyDescent="0.25">
      <c r="A10" s="5" t="s">
        <v>18</v>
      </c>
      <c r="B10" s="13">
        <f>+[29]ACUEDUCTO!$B$10</f>
        <v>1812.5000000000002</v>
      </c>
      <c r="C10" s="19">
        <f>+[29]ACUEDUCTO!$C$10</f>
        <v>1812.5000000000002</v>
      </c>
      <c r="D10" s="26">
        <f>+[29]ACUEDUCTO!$D$10</f>
        <v>1812.5000000000002</v>
      </c>
      <c r="E10" s="13">
        <f>+[29]ALCANTARILLADO!$B$10</f>
        <v>1253.78</v>
      </c>
      <c r="F10" s="19">
        <f>+[29]ALCANTARILLADO!$C$10</f>
        <v>1253.78</v>
      </c>
      <c r="G10" s="23">
        <f>+[29]ALCANTARILLADO!$D$10</f>
        <v>1253.78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+[29]ACUEDUCTO!$B$12</f>
        <v>6376.92</v>
      </c>
      <c r="C12" s="19">
        <f>+[29]ACUEDUCTO!$C$12</f>
        <v>6376.92</v>
      </c>
      <c r="D12" s="26">
        <f>+[29]ACUEDUCTO!$D$12</f>
        <v>6376.92</v>
      </c>
      <c r="E12" s="13">
        <f>+[29]ALCANTARILLADO!$B$12</f>
        <v>3358.91</v>
      </c>
      <c r="F12" s="19">
        <f>+[29]ALCANTARILLADO!$C$12</f>
        <v>3358.91</v>
      </c>
      <c r="G12" s="23">
        <f>+[29]ALCANTARILLADO!$D$12</f>
        <v>3358.91</v>
      </c>
    </row>
    <row r="13" spans="1:7" s="9" customFormat="1" ht="15.95" customHeight="1" x14ac:dyDescent="0.25">
      <c r="A13" s="8" t="s">
        <v>5</v>
      </c>
      <c r="B13" s="13">
        <f>+[29]ACUEDUCTO!$B$13</f>
        <v>1268.75</v>
      </c>
      <c r="C13" s="19">
        <f>+[29]ACUEDUCTO!$C$13</f>
        <v>1268.75</v>
      </c>
      <c r="D13" s="26">
        <f>+[29]ACUEDUCTO!$D$13</f>
        <v>1268.75</v>
      </c>
      <c r="E13" s="13">
        <f>+[29]ALCANTARILLADO!$B$13</f>
        <v>877.64599999999996</v>
      </c>
      <c r="F13" s="19">
        <f>+[29]ALCANTARILLADO!$C$13</f>
        <v>877.64599999999996</v>
      </c>
      <c r="G13" s="23">
        <f>+[29]ALCANTARILLADO!$D$13</f>
        <v>877.64599999999996</v>
      </c>
    </row>
    <row r="14" spans="1:7" s="6" customFormat="1" ht="15.95" customHeight="1" x14ac:dyDescent="0.25">
      <c r="A14" s="5" t="s">
        <v>18</v>
      </c>
      <c r="B14" s="13">
        <f>+[29]ACUEDUCTO!$B$14</f>
        <v>1812.5000000000002</v>
      </c>
      <c r="C14" s="19">
        <f>+[29]ACUEDUCTO!$C$14</f>
        <v>1812.5000000000002</v>
      </c>
      <c r="D14" s="26">
        <f>+[29]ACUEDUCTO!$D$14</f>
        <v>1812.5000000000002</v>
      </c>
      <c r="E14" s="13">
        <f>+[29]ALCANTARILLADO!$B$14</f>
        <v>1253.78</v>
      </c>
      <c r="F14" s="19">
        <f>+[29]ALCANTARILLADO!$C$14</f>
        <v>1253.78</v>
      </c>
      <c r="G14" s="23">
        <f>+[29]ALCANTARILLADO!$D$14</f>
        <v>1253.78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+[29]ACUEDUCTO!$B$16</f>
        <v>6376.92</v>
      </c>
      <c r="C16" s="19">
        <f>+[29]ACUEDUCTO!$C$16</f>
        <v>6376.92</v>
      </c>
      <c r="D16" s="26">
        <f>+[29]ACUEDUCTO!$D$16</f>
        <v>6376.92</v>
      </c>
      <c r="E16" s="13">
        <f>+[29]ALCANTARILLADO!$B$16</f>
        <v>3358.91</v>
      </c>
      <c r="F16" s="19">
        <f>+[29]ALCANTARILLADO!$C$16</f>
        <v>3358.91</v>
      </c>
      <c r="G16" s="23">
        <f>+[29]ALCANTARILLADO!$D$16</f>
        <v>3358.91</v>
      </c>
    </row>
    <row r="17" spans="1:150" s="6" customFormat="1" ht="15.95" customHeight="1" x14ac:dyDescent="0.25">
      <c r="A17" s="5" t="s">
        <v>5</v>
      </c>
      <c r="B17" s="13">
        <f>+[29]ACUEDUCTO!$B$17</f>
        <v>1540.6250000000002</v>
      </c>
      <c r="C17" s="19">
        <f>+[29]ACUEDUCTO!$C$17</f>
        <v>1540.6250000000002</v>
      </c>
      <c r="D17" s="26">
        <f>+[29]ACUEDUCTO!$D$17</f>
        <v>1540.6250000000002</v>
      </c>
      <c r="E17" s="13">
        <f>+[29]ALCANTARILLADO!$B$17</f>
        <v>1065.713</v>
      </c>
      <c r="F17" s="19">
        <f>+[29]ALCANTARILLADO!$C$17</f>
        <v>1065.713</v>
      </c>
      <c r="G17" s="23">
        <f>+[29]ALCANTARILLADO!$D$17</f>
        <v>1065.713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+[29]ACUEDUCTO!$B$18</f>
        <v>1812.5000000000002</v>
      </c>
      <c r="C18" s="19">
        <f>+[29]ACUEDUCTO!$C$18</f>
        <v>1812.5000000000002</v>
      </c>
      <c r="D18" s="26">
        <f>+[29]ACUEDUCTO!$D$18</f>
        <v>1812.5000000000002</v>
      </c>
      <c r="E18" s="13">
        <f>+[29]ALCANTARILLADO!$B$18</f>
        <v>1253.78</v>
      </c>
      <c r="F18" s="19">
        <f>+[29]ALCANTARILLADO!$C$18</f>
        <v>1253.78</v>
      </c>
      <c r="G18" s="23">
        <f>+[29]ALCANTARILLADO!$D$18</f>
        <v>1253.78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+[29]ACUEDUCTO!$B$20</f>
        <v>6376.92</v>
      </c>
      <c r="C20" s="19">
        <f>+[29]ACUEDUCTO!$C$20</f>
        <v>6376.92</v>
      </c>
      <c r="D20" s="26">
        <f>+[29]ACUEDUCTO!$D$20</f>
        <v>6376.92</v>
      </c>
      <c r="E20" s="13">
        <f>+[29]ALCANTARILLADO!$B$20</f>
        <v>3358.91</v>
      </c>
      <c r="F20" s="19">
        <f>+[29]ALCANTARILLADO!$C$20</f>
        <v>3358.91</v>
      </c>
      <c r="G20" s="23">
        <f>+[29]ALCANTARILLADO!$D$20</f>
        <v>3358.91</v>
      </c>
    </row>
    <row r="21" spans="1:150" s="6" customFormat="1" ht="15.95" customHeight="1" x14ac:dyDescent="0.25">
      <c r="A21" s="5" t="s">
        <v>11</v>
      </c>
      <c r="B21" s="13">
        <f>+[29]ACUEDUCTO!$B$21</f>
        <v>1812.5000000000002</v>
      </c>
      <c r="C21" s="19">
        <f>+[29]ACUEDUCTO!$C$21</f>
        <v>1812.5000000000002</v>
      </c>
      <c r="D21" s="26">
        <f>+[29]ACUEDUCTO!$D$21</f>
        <v>1812.5000000000002</v>
      </c>
      <c r="E21" s="13">
        <f>+[29]ALCANTARILLADO!$B$21</f>
        <v>1253.78</v>
      </c>
      <c r="F21" s="19">
        <f>+[29]ALCANTARILLADO!$C$21</f>
        <v>1253.78</v>
      </c>
      <c r="G21" s="23">
        <f>+[29]ALCANTARILLADO!$D$21</f>
        <v>1253.78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+[29]ACUEDUCTO!$B$23</f>
        <v>9565.380000000001</v>
      </c>
      <c r="C23" s="19">
        <f>+[29]ACUEDUCTO!$C$23</f>
        <v>9565.380000000001</v>
      </c>
      <c r="D23" s="26">
        <f>+[29]ACUEDUCTO!$D$23</f>
        <v>9565.380000000001</v>
      </c>
      <c r="E23" s="13">
        <f>+[29]ALCANTARILLADO!$B$23</f>
        <v>5038.3649999999998</v>
      </c>
      <c r="F23" s="19">
        <f>+[29]ALCANTARILLADO!$C$23</f>
        <v>5038.3649999999998</v>
      </c>
      <c r="G23" s="23">
        <f>+[29]ALCANTARILLADO!$D$23</f>
        <v>5038.3649999999998</v>
      </c>
    </row>
    <row r="24" spans="1:150" s="6" customFormat="1" ht="15.95" customHeight="1" x14ac:dyDescent="0.25">
      <c r="A24" s="5" t="s">
        <v>11</v>
      </c>
      <c r="B24" s="13">
        <f>+[29]ACUEDUCTO!$B$24</f>
        <v>2718.7500000000005</v>
      </c>
      <c r="C24" s="19">
        <f>+[29]ACUEDUCTO!$C$24</f>
        <v>2718.7500000000005</v>
      </c>
      <c r="D24" s="26">
        <f>+[29]ACUEDUCTO!$D$24</f>
        <v>2718.7500000000005</v>
      </c>
      <c r="E24" s="13">
        <f>+[29]ALCANTARILLADO!$B$24</f>
        <v>1880.67</v>
      </c>
      <c r="F24" s="19">
        <f>+[29]ALCANTARILLADO!$C$24</f>
        <v>1880.67</v>
      </c>
      <c r="G24" s="23">
        <f>+[29]ALCANTARILLADO!$D$24</f>
        <v>1880.67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+[29]ACUEDUCTO!$B$26</f>
        <v>10203.072</v>
      </c>
      <c r="C26" s="19">
        <f>+[29]ACUEDUCTO!$C$26</f>
        <v>10203.072</v>
      </c>
      <c r="D26" s="26">
        <f>+[29]ACUEDUCTO!$D$26</f>
        <v>10203.072</v>
      </c>
      <c r="E26" s="13">
        <f>+[29]ALCANTARILLADO!$B$26</f>
        <v>5374.2560000000003</v>
      </c>
      <c r="F26" s="19">
        <f>+[29]ALCANTARILLADO!$C$26</f>
        <v>5374.2560000000003</v>
      </c>
      <c r="G26" s="23">
        <f>+[29]ALCANTARILLADO!$D$26</f>
        <v>5374.2560000000003</v>
      </c>
    </row>
    <row r="27" spans="1:150" s="6" customFormat="1" ht="15.95" customHeight="1" x14ac:dyDescent="0.25">
      <c r="A27" s="5" t="s">
        <v>11</v>
      </c>
      <c r="B27" s="13">
        <f>+[29]ACUEDUCTO!$B$27</f>
        <v>2900.0000000000005</v>
      </c>
      <c r="C27" s="19">
        <f>+[29]ACUEDUCTO!$C$27</f>
        <v>2900.0000000000005</v>
      </c>
      <c r="D27" s="26">
        <f>+[29]ACUEDUCTO!$D$27</f>
        <v>2900.0000000000005</v>
      </c>
      <c r="E27" s="13">
        <f>+[29]ALCANTARILLADO!$B$27</f>
        <v>2006.048</v>
      </c>
      <c r="F27" s="19">
        <f>+[29]ALCANTARILLADO!$C$27</f>
        <v>2006.048</v>
      </c>
      <c r="G27" s="23">
        <f>+[29]ALCANTARILLADO!$D$27</f>
        <v>2006.048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+[29]ACUEDUCTO!$B$29</f>
        <v>9565.380000000001</v>
      </c>
      <c r="C29" s="19">
        <f>+[29]ACUEDUCTO!$C$29</f>
        <v>9565.380000000001</v>
      </c>
      <c r="D29" s="26">
        <f>+[29]ACUEDUCTO!$D$29</f>
        <v>9565.380000000001</v>
      </c>
      <c r="E29" s="13">
        <f>+[29]ALCANTARILLADO!$B$29</f>
        <v>5038.3649999999998</v>
      </c>
      <c r="F29" s="19">
        <f>+[29]ALCANTARILLADO!$C$29</f>
        <v>5038.3649999999998</v>
      </c>
      <c r="G29" s="23">
        <f>+[29]ALCANTARILLADO!$D$29</f>
        <v>5038.3649999999998</v>
      </c>
    </row>
    <row r="30" spans="1:150" s="6" customFormat="1" ht="15.95" customHeight="1" x14ac:dyDescent="0.25">
      <c r="A30" s="5" t="s">
        <v>11</v>
      </c>
      <c r="B30" s="13">
        <f>+[29]ACUEDUCTO!$B$30</f>
        <v>2718.7500000000005</v>
      </c>
      <c r="C30" s="19">
        <f>+[29]ACUEDUCTO!$C$30</f>
        <v>2718.7500000000005</v>
      </c>
      <c r="D30" s="26">
        <f>+[29]ACUEDUCTO!$D$30</f>
        <v>2718.7500000000005</v>
      </c>
      <c r="E30" s="13">
        <f>+[29]ALCANTARILLADO!$B$30</f>
        <v>1880.67</v>
      </c>
      <c r="F30" s="19">
        <f>+[29]ALCANTARILLADO!$C$30</f>
        <v>1880.67</v>
      </c>
      <c r="G30" s="23">
        <f>+[29]ALCANTARILLADO!$D$30</f>
        <v>1880.67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+[29]ACUEDUCTO!$B$32</f>
        <v>6376.92</v>
      </c>
      <c r="C32" s="19">
        <f>+[29]ACUEDUCTO!$C$32</f>
        <v>6376.92</v>
      </c>
      <c r="D32" s="26">
        <f>+[29]ACUEDUCTO!$D$32</f>
        <v>6376.92</v>
      </c>
      <c r="E32" s="13">
        <f>+[29]ALCANTARILLADO!$B$32</f>
        <v>3358.91</v>
      </c>
      <c r="F32" s="19">
        <f>+[29]ALCANTARILLADO!$C$32</f>
        <v>3358.91</v>
      </c>
      <c r="G32" s="23">
        <f>+[29]ALCANTARILLADO!$D$32</f>
        <v>3358.91</v>
      </c>
    </row>
    <row r="33" spans="1:150" s="6" customFormat="1" ht="15.95" customHeight="1" x14ac:dyDescent="0.25">
      <c r="A33" s="5" t="s">
        <v>11</v>
      </c>
      <c r="B33" s="13">
        <f>+[29]ACUEDUCTO!$B$33</f>
        <v>1812.5000000000002</v>
      </c>
      <c r="C33" s="19">
        <f>+[29]ACUEDUCTO!$C$33</f>
        <v>1812.5000000000002</v>
      </c>
      <c r="D33" s="26">
        <f>+[29]ACUEDUCTO!$D$33</f>
        <v>1812.5000000000002</v>
      </c>
      <c r="E33" s="13">
        <f>+[29]ALCANTARILLADO!$B$33</f>
        <v>1253.78</v>
      </c>
      <c r="F33" s="19">
        <f>+[29]ALCANTARILLADO!$C$33</f>
        <v>1253.78</v>
      </c>
      <c r="G33" s="23">
        <f>+[29]ALCANTARILLADO!$D$33</f>
        <v>1253.78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+[29]ACUEDUCTO!$B$35</f>
        <v>8289.996000000001</v>
      </c>
      <c r="C35" s="19">
        <f>+[29]ACUEDUCTO!$C$35</f>
        <v>8289.996000000001</v>
      </c>
      <c r="D35" s="26">
        <f>+[29]ACUEDUCTO!$D$35</f>
        <v>8289.996000000001</v>
      </c>
      <c r="E35" s="13">
        <f>+[29]ALCANTARILLADO!$B$35</f>
        <v>4366.5829999999996</v>
      </c>
      <c r="F35" s="19">
        <f>+[29]ALCANTARILLADO!$C$35</f>
        <v>4366.5829999999996</v>
      </c>
      <c r="G35" s="23">
        <f>+[29]ALCANTARILLADO!$D$35</f>
        <v>4366.5829999999996</v>
      </c>
    </row>
    <row r="36" spans="1:150" s="6" customFormat="1" ht="15.95" customHeight="1" thickBot="1" x14ac:dyDescent="0.3">
      <c r="A36" s="11" t="s">
        <v>11</v>
      </c>
      <c r="B36" s="18">
        <f>+[29]ACUEDUCTO!$B$36</f>
        <v>2356.2500000000005</v>
      </c>
      <c r="C36" s="21">
        <f>+[29]ACUEDUCTO!$C$36</f>
        <v>2356.2500000000005</v>
      </c>
      <c r="D36" s="29">
        <f>+[29]ACUEDUCTO!$D$36</f>
        <v>2356.2500000000005</v>
      </c>
      <c r="E36" s="18">
        <f>+[29]ALCANTARILLADO!$B$36</f>
        <v>1629.914</v>
      </c>
      <c r="F36" s="21">
        <f>+[29]ALCANTARILLADO!$C$36</f>
        <v>1629.914</v>
      </c>
      <c r="G36" s="25">
        <f>+[29]ALCANTARILLADO!$D$36</f>
        <v>1629.914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36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+[3]ACUEDUCTO!$B$8</f>
        <v>4754.7759999999998</v>
      </c>
      <c r="C8" s="19">
        <f>+[3]ACUEDUCTO!$C$8</f>
        <v>4754.7759999999998</v>
      </c>
      <c r="D8" s="26">
        <f>+[3]ACUEDUCTO!$D$8</f>
        <v>4754.7759999999998</v>
      </c>
      <c r="E8" s="13">
        <f>+[3]ALCANTARILLADO!$B$8</f>
        <v>0</v>
      </c>
      <c r="F8" s="19">
        <f>+[3]ALCANTARILLADO!$C$8</f>
        <v>0</v>
      </c>
      <c r="G8" s="23">
        <f>+[3]ALCANTARILLADO!$D$8</f>
        <v>0</v>
      </c>
    </row>
    <row r="9" spans="1:7" s="6" customFormat="1" ht="15.95" customHeight="1" x14ac:dyDescent="0.25">
      <c r="A9" s="5" t="s">
        <v>3</v>
      </c>
      <c r="B9" s="13">
        <f>+[3]ACUEDUCTO!$B$9</f>
        <v>1208.8505000000002</v>
      </c>
      <c r="C9" s="19">
        <f>+[3]ACUEDUCTO!$C$9</f>
        <v>1208.8505000000002</v>
      </c>
      <c r="D9" s="26">
        <f>+[3]ACUEDUCTO!$D$9</f>
        <v>1208.8505000000002</v>
      </c>
      <c r="E9" s="13">
        <f>+[3]ALCANTARILLADO!$B$9</f>
        <v>0</v>
      </c>
      <c r="F9" s="19">
        <f>+[3]ALCANTARILLADO!$C$9</f>
        <v>0</v>
      </c>
      <c r="G9" s="23">
        <f>+[3]ALCANTARILLADO!$D$9</f>
        <v>0</v>
      </c>
    </row>
    <row r="10" spans="1:7" s="6" customFormat="1" ht="15.95" customHeight="1" x14ac:dyDescent="0.25">
      <c r="A10" s="5" t="s">
        <v>18</v>
      </c>
      <c r="B10" s="13">
        <f>+[3]ACUEDUCTO!$B$10</f>
        <v>1859.7700000000002</v>
      </c>
      <c r="C10" s="19">
        <f>+[3]ACUEDUCTO!$C$10</f>
        <v>1859.7700000000002</v>
      </c>
      <c r="D10" s="26">
        <f>+[3]ACUEDUCTO!$D$10</f>
        <v>1859.7700000000002</v>
      </c>
      <c r="E10" s="13">
        <f>+[3]ALCANTARILLADO!$B$10</f>
        <v>0</v>
      </c>
      <c r="F10" s="19">
        <f>+[3]ALCANTARILLADO!$C$10</f>
        <v>0</v>
      </c>
      <c r="G10" s="23">
        <f>+[3]ALCANTARILLADO!$D$10</f>
        <v>0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+[3]ACUEDUCTO!$B$12</f>
        <v>5852.0320000000002</v>
      </c>
      <c r="C12" s="19">
        <f>+[3]ACUEDUCTO!$C$12</f>
        <v>5852.0320000000002</v>
      </c>
      <c r="D12" s="26">
        <f>+[3]ACUEDUCTO!$D$12</f>
        <v>5852.0320000000002</v>
      </c>
      <c r="E12" s="13">
        <f>+[3]ALCANTARILLADO!$B$12</f>
        <v>0</v>
      </c>
      <c r="F12" s="19">
        <f>+[3]ALCANTARILLADO!$C$12</f>
        <v>0</v>
      </c>
      <c r="G12" s="23">
        <f>+[3]ALCANTARILLADO!$D$12</f>
        <v>0</v>
      </c>
    </row>
    <row r="13" spans="1:7" s="9" customFormat="1" ht="15.95" customHeight="1" x14ac:dyDescent="0.25">
      <c r="A13" s="8" t="s">
        <v>5</v>
      </c>
      <c r="B13" s="13">
        <f>+[3]ACUEDUCTO!$B$13</f>
        <v>1487.8160000000003</v>
      </c>
      <c r="C13" s="19">
        <f>+[3]ACUEDUCTO!$C$13</f>
        <v>1487.8160000000003</v>
      </c>
      <c r="D13" s="26">
        <f>+[3]ACUEDUCTO!$D$13</f>
        <v>1487.8160000000003</v>
      </c>
      <c r="E13" s="13">
        <f>+[3]ALCANTARILLADO!$B$13</f>
        <v>0</v>
      </c>
      <c r="F13" s="19">
        <f>+[3]ALCANTARILLADO!$C$13</f>
        <v>0</v>
      </c>
      <c r="G13" s="23">
        <f>+[3]ALCANTARILLADO!$D$13</f>
        <v>0</v>
      </c>
    </row>
    <row r="14" spans="1:7" s="6" customFormat="1" ht="15.95" customHeight="1" x14ac:dyDescent="0.25">
      <c r="A14" s="5" t="s">
        <v>18</v>
      </c>
      <c r="B14" s="13">
        <f>+[3]ACUEDUCTO!$B$14</f>
        <v>1859.7700000000002</v>
      </c>
      <c r="C14" s="19">
        <f>+[3]ACUEDUCTO!$C$14</f>
        <v>1859.7700000000002</v>
      </c>
      <c r="D14" s="26">
        <f>+[3]ACUEDUCTO!$D$14</f>
        <v>1859.7700000000002</v>
      </c>
      <c r="E14" s="13">
        <f>+[3]ALCANTARILLADO!$B$14</f>
        <v>0</v>
      </c>
      <c r="F14" s="19">
        <f>+[3]ALCANTARILLADO!$C$14</f>
        <v>0</v>
      </c>
      <c r="G14" s="23">
        <f>+[3]ALCANTARILLADO!$D$14</f>
        <v>0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+[3]ACUEDUCTO!$B$16</f>
        <v>6949.2879999999996</v>
      </c>
      <c r="C16" s="19">
        <f>+[3]ACUEDUCTO!$C$16</f>
        <v>6949.2879999999996</v>
      </c>
      <c r="D16" s="26">
        <f>+[3]ACUEDUCTO!$D$16</f>
        <v>6949.2879999999996</v>
      </c>
      <c r="E16" s="13">
        <f>+[3]ALCANTARILLADO!$B$16</f>
        <v>0</v>
      </c>
      <c r="F16" s="19">
        <f>+[3]ALCANTARILLADO!$C$16</f>
        <v>0</v>
      </c>
      <c r="G16" s="23">
        <f>+[3]ALCANTARILLADO!$D$16</f>
        <v>0</v>
      </c>
    </row>
    <row r="17" spans="1:150" s="6" customFormat="1" ht="15.95" customHeight="1" x14ac:dyDescent="0.25">
      <c r="A17" s="5" t="s">
        <v>5</v>
      </c>
      <c r="B17" s="13">
        <f>+[3]ACUEDUCTO!$B$17</f>
        <v>1766.7815000000001</v>
      </c>
      <c r="C17" s="19">
        <f>+[3]ACUEDUCTO!$C$17</f>
        <v>1766.7815000000001</v>
      </c>
      <c r="D17" s="26">
        <f>+[3]ACUEDUCTO!$D$17</f>
        <v>1766.7815000000001</v>
      </c>
      <c r="E17" s="13">
        <f>+[3]ALCANTARILLADO!$B$17</f>
        <v>0</v>
      </c>
      <c r="F17" s="19">
        <f>+[3]ALCANTARILLADO!$C$17</f>
        <v>0</v>
      </c>
      <c r="G17" s="23">
        <f>+[3]ALCANTARILLADO!$D$17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+[3]ACUEDUCTO!$B$18</f>
        <v>1859.7700000000002</v>
      </c>
      <c r="C18" s="19">
        <f>+[3]ACUEDUCTO!$C$18</f>
        <v>1859.7700000000002</v>
      </c>
      <c r="D18" s="26">
        <f>+[3]ACUEDUCTO!$D$18</f>
        <v>1859.7700000000002</v>
      </c>
      <c r="E18" s="13">
        <f>+[3]ALCANTARILLADO!$B$18</f>
        <v>0</v>
      </c>
      <c r="F18" s="19">
        <f>+[3]ALCANTARILLADO!$C$18</f>
        <v>0</v>
      </c>
      <c r="G18" s="23">
        <f>+[3]ALCANTARILLADO!$D$18</f>
        <v>0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+[3]ACUEDUCTO!$B$20</f>
        <v>7315.04</v>
      </c>
      <c r="C20" s="19">
        <f>+[3]ACUEDUCTO!$C$20</f>
        <v>7315.04</v>
      </c>
      <c r="D20" s="26">
        <f>+[3]ACUEDUCTO!$D$20</f>
        <v>7315.04</v>
      </c>
      <c r="E20" s="13">
        <f>+[3]ALCANTARILLADO!$B$20</f>
        <v>0</v>
      </c>
      <c r="F20" s="19">
        <f>+[3]ALCANTARILLADO!$C$20</f>
        <v>0</v>
      </c>
      <c r="G20" s="23">
        <f>+[3]ALCANTARILLADO!$D$20</f>
        <v>0</v>
      </c>
    </row>
    <row r="21" spans="1:150" s="6" customFormat="1" ht="15.95" customHeight="1" x14ac:dyDescent="0.25">
      <c r="A21" s="5" t="s">
        <v>11</v>
      </c>
      <c r="B21" s="13">
        <f>+[3]ACUEDUCTO!$B$21</f>
        <v>1859.7700000000002</v>
      </c>
      <c r="C21" s="19">
        <f>+[3]ACUEDUCTO!$C$21</f>
        <v>1859.7700000000002</v>
      </c>
      <c r="D21" s="26">
        <f>+[3]ACUEDUCTO!$D$21</f>
        <v>1859.7700000000002</v>
      </c>
      <c r="E21" s="13">
        <f>+[3]ALCANTARILLADO!$B$21</f>
        <v>0</v>
      </c>
      <c r="F21" s="19">
        <f>+[3]ALCANTARILLADO!$C$21</f>
        <v>0</v>
      </c>
      <c r="G21" s="23">
        <f>+[3]ALCANTARILLADO!$D$21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+[3]ACUEDUCTO!$B$23</f>
        <v>10972.56</v>
      </c>
      <c r="C23" s="19">
        <f>+[3]ACUEDUCTO!$C$23</f>
        <v>10972.56</v>
      </c>
      <c r="D23" s="26">
        <f>+[3]ACUEDUCTO!$D$23</f>
        <v>10972.56</v>
      </c>
      <c r="E23" s="13">
        <f>+[3]ALCANTARILLADO!$B$23</f>
        <v>0</v>
      </c>
      <c r="F23" s="19">
        <f>+[3]ALCANTARILLADO!$C$23</f>
        <v>0</v>
      </c>
      <c r="G23" s="23">
        <f>+[3]ALCANTARILLADO!$D$23</f>
        <v>0</v>
      </c>
    </row>
    <row r="24" spans="1:150" s="6" customFormat="1" ht="15.95" customHeight="1" x14ac:dyDescent="0.25">
      <c r="A24" s="5" t="s">
        <v>11</v>
      </c>
      <c r="B24" s="13">
        <f>+[3]ACUEDUCTO!$B$24</f>
        <v>2789.6550000000002</v>
      </c>
      <c r="C24" s="19">
        <f>+[3]ACUEDUCTO!$C$24</f>
        <v>2789.6550000000002</v>
      </c>
      <c r="D24" s="26">
        <f>+[3]ACUEDUCTO!$D$24</f>
        <v>2789.6550000000002</v>
      </c>
      <c r="E24" s="13">
        <f>+[3]ALCANTARILLADO!$B$24</f>
        <v>0</v>
      </c>
      <c r="F24" s="19">
        <f>+[3]ALCANTARILLADO!$C$24</f>
        <v>0</v>
      </c>
      <c r="G24" s="23">
        <f>+[3]ALCANTARILLADO!$D$24</f>
        <v>0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+[3]ACUEDUCTO!$B$26</f>
        <v>11704.064</v>
      </c>
      <c r="C26" s="19">
        <f>+[3]ACUEDUCTO!$C$26</f>
        <v>11704.064</v>
      </c>
      <c r="D26" s="26">
        <f>+[3]ACUEDUCTO!$D$26</f>
        <v>11704.064</v>
      </c>
      <c r="E26" s="13">
        <f>+[3]ALCANTARILLADO!$B$26</f>
        <v>0</v>
      </c>
      <c r="F26" s="19">
        <f>+[3]ALCANTARILLADO!$C$26</f>
        <v>0</v>
      </c>
      <c r="G26" s="23">
        <f>+[3]ALCANTARILLADO!$D$26</f>
        <v>0</v>
      </c>
    </row>
    <row r="27" spans="1:150" s="6" customFormat="1" ht="15.95" customHeight="1" x14ac:dyDescent="0.25">
      <c r="A27" s="5" t="s">
        <v>11</v>
      </c>
      <c r="B27" s="13">
        <f>+[3]ACUEDUCTO!$B$27</f>
        <v>2975.6320000000005</v>
      </c>
      <c r="C27" s="19">
        <f>+[3]ACUEDUCTO!$C$27</f>
        <v>2975.6320000000005</v>
      </c>
      <c r="D27" s="26">
        <f>+[3]ACUEDUCTO!$D$27</f>
        <v>2975.6320000000005</v>
      </c>
      <c r="E27" s="13">
        <f>+[3]ALCANTARILLADO!$B$27</f>
        <v>0</v>
      </c>
      <c r="F27" s="19">
        <f>+[3]ALCANTARILLADO!$C$27</f>
        <v>0</v>
      </c>
      <c r="G27" s="23">
        <f>+[3]ALCANTARILLADO!$D$27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+[3]ACUEDUCTO!$B$29</f>
        <v>10972.56</v>
      </c>
      <c r="C29" s="19">
        <f>+[3]ACUEDUCTO!$C$29</f>
        <v>10972.56</v>
      </c>
      <c r="D29" s="26">
        <f>+[3]ACUEDUCTO!$D$29</f>
        <v>10972.56</v>
      </c>
      <c r="E29" s="13">
        <f>+[3]ALCANTARILLADO!$B$29</f>
        <v>0</v>
      </c>
      <c r="F29" s="19">
        <f>+[3]ALCANTARILLADO!$C$29</f>
        <v>0</v>
      </c>
      <c r="G29" s="23">
        <f>+[3]ALCANTARILLADO!$D$29</f>
        <v>0</v>
      </c>
    </row>
    <row r="30" spans="1:150" s="6" customFormat="1" ht="15.95" customHeight="1" x14ac:dyDescent="0.25">
      <c r="A30" s="5" t="s">
        <v>11</v>
      </c>
      <c r="B30" s="13">
        <f>+[3]ACUEDUCTO!$B$30</f>
        <v>2789.6550000000002</v>
      </c>
      <c r="C30" s="19">
        <f>+[3]ACUEDUCTO!$C$30</f>
        <v>2789.6550000000002</v>
      </c>
      <c r="D30" s="26">
        <f>+[3]ACUEDUCTO!$D$30</f>
        <v>2789.6550000000002</v>
      </c>
      <c r="E30" s="13">
        <f>+[3]ALCANTARILLADO!$B$30</f>
        <v>0</v>
      </c>
      <c r="F30" s="19">
        <f>+[3]ALCANTARILLADO!$C$30</f>
        <v>0</v>
      </c>
      <c r="G30" s="23">
        <f>+[3]ALCANTARILLADO!$D$30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+[3]ACUEDUCTO!$B$32</f>
        <v>7315.04</v>
      </c>
      <c r="C32" s="19">
        <f>+[3]ACUEDUCTO!$C$32</f>
        <v>7315.04</v>
      </c>
      <c r="D32" s="26">
        <f>+[3]ACUEDUCTO!$D$32</f>
        <v>7315.04</v>
      </c>
      <c r="E32" s="13">
        <f>+[3]ALCANTARILLADO!$B$32</f>
        <v>0</v>
      </c>
      <c r="F32" s="19">
        <f>+[3]ALCANTARILLADO!$C$32</f>
        <v>0</v>
      </c>
      <c r="G32" s="23">
        <f>+[3]ALCANTARILLADO!$D$32</f>
        <v>0</v>
      </c>
    </row>
    <row r="33" spans="1:150" s="6" customFormat="1" ht="15.95" customHeight="1" x14ac:dyDescent="0.25">
      <c r="A33" s="5" t="s">
        <v>11</v>
      </c>
      <c r="B33" s="13">
        <f>+[3]ACUEDUCTO!$B$33</f>
        <v>1859.7700000000002</v>
      </c>
      <c r="C33" s="19">
        <f>+[3]ACUEDUCTO!$C$33</f>
        <v>1859.7700000000002</v>
      </c>
      <c r="D33" s="26">
        <f>+[3]ACUEDUCTO!$D$33</f>
        <v>1859.7700000000002</v>
      </c>
      <c r="E33" s="13">
        <f>+[3]ALCANTARILLADO!$B$33</f>
        <v>0</v>
      </c>
      <c r="F33" s="19">
        <f>+[3]ALCANTARILLADO!$C$33</f>
        <v>0</v>
      </c>
      <c r="G33" s="23">
        <f>+[3]ALCANTARILLADO!$D$33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+[3]ACUEDUCTO!$B$35</f>
        <v>9509.5519999999997</v>
      </c>
      <c r="C35" s="19">
        <f>+[3]ACUEDUCTO!$C$35</f>
        <v>9509.5519999999997</v>
      </c>
      <c r="D35" s="26">
        <f>+[3]ACUEDUCTO!$D$35</f>
        <v>9509.5519999999997</v>
      </c>
      <c r="E35" s="13">
        <f>+[3]ALCANTARILLADO!$B$35</f>
        <v>0</v>
      </c>
      <c r="F35" s="19">
        <f>+[3]ALCANTARILLADO!$C$35</f>
        <v>0</v>
      </c>
      <c r="G35" s="23">
        <f>+[3]ALCANTARILLADO!$D$35</f>
        <v>0</v>
      </c>
    </row>
    <row r="36" spans="1:150" s="6" customFormat="1" ht="15.95" customHeight="1" thickBot="1" x14ac:dyDescent="0.3">
      <c r="A36" s="11" t="s">
        <v>11</v>
      </c>
      <c r="B36" s="18">
        <f>+[3]ACUEDUCTO!$B$36</f>
        <v>2417.7010000000005</v>
      </c>
      <c r="C36" s="21">
        <f>+[3]ACUEDUCTO!$C$36</f>
        <v>2417.7010000000005</v>
      </c>
      <c r="D36" s="29">
        <f>+[3]ACUEDUCTO!$D$36</f>
        <v>2417.7010000000005</v>
      </c>
      <c r="E36" s="18">
        <f>+[3]ALCANTARILLADO!$B$36</f>
        <v>0</v>
      </c>
      <c r="F36" s="21">
        <f>+[3]ALCANTARILLADO!$C$36</f>
        <v>0</v>
      </c>
      <c r="G36" s="25">
        <f>+[3]ALCANTARILLADO!$D$36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31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+[30]ACUEDUCTO!$B$8</f>
        <v>2365.489</v>
      </c>
      <c r="C8" s="19">
        <f>+[30]ACUEDUCTO!$C$8</f>
        <v>2365.489</v>
      </c>
      <c r="D8" s="26">
        <f>+[30]ACUEDUCTO!$D$8</f>
        <v>2365.489</v>
      </c>
      <c r="E8" s="13">
        <f>+[30]ALCANTARILLADO!$B$8</f>
        <v>0</v>
      </c>
      <c r="F8" s="19">
        <f>+[30]ALCANTARILLADO!$C$8</f>
        <v>0</v>
      </c>
      <c r="G8" s="23">
        <f>+[30]ALCANTARILLADO!$D$8</f>
        <v>0</v>
      </c>
    </row>
    <row r="9" spans="1:7" s="6" customFormat="1" ht="15.95" customHeight="1" x14ac:dyDescent="0.25">
      <c r="A9" s="5" t="s">
        <v>3</v>
      </c>
      <c r="B9" s="13">
        <f>+[30]ACUEDUCTO!$B$9</f>
        <v>794.91999999999985</v>
      </c>
      <c r="C9" s="19">
        <f>+[30]ACUEDUCTO!$C$9</f>
        <v>794.91999999999985</v>
      </c>
      <c r="D9" s="26">
        <f>+[30]ACUEDUCTO!$D$9</f>
        <v>794.91999999999985</v>
      </c>
      <c r="E9" s="13">
        <f>+[30]ALCANTARILLADO!$B$9</f>
        <v>0</v>
      </c>
      <c r="F9" s="19">
        <f>+[30]ALCANTARILLADO!$C$9</f>
        <v>0</v>
      </c>
      <c r="G9" s="23">
        <f>+[30]ALCANTARILLADO!$D$9</f>
        <v>0</v>
      </c>
    </row>
    <row r="10" spans="1:7" s="6" customFormat="1" ht="15.95" customHeight="1" x14ac:dyDescent="0.25">
      <c r="A10" s="5" t="s">
        <v>18</v>
      </c>
      <c r="B10" s="13">
        <f>+[30]ACUEDUCTO!$B$10</f>
        <v>2271.1999999999998</v>
      </c>
      <c r="C10" s="19">
        <f>+[30]ACUEDUCTO!$C$10</f>
        <v>2271.1999999999998</v>
      </c>
      <c r="D10" s="26">
        <f>+[30]ACUEDUCTO!$D$10</f>
        <v>2271.1999999999998</v>
      </c>
      <c r="E10" s="13">
        <f>+[30]ALCANTARILLADO!$B$10</f>
        <v>0</v>
      </c>
      <c r="F10" s="19">
        <f>+[30]ALCANTARILLADO!$C$10</f>
        <v>0</v>
      </c>
      <c r="G10" s="23">
        <f>+[30]ALCANTARILLADO!$D$10</f>
        <v>0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+[30]ACUEDUCTO!$B$12</f>
        <v>4393.0510000000004</v>
      </c>
      <c r="C12" s="19">
        <f>+[30]ACUEDUCTO!$C$12</f>
        <v>4393.0510000000004</v>
      </c>
      <c r="D12" s="26">
        <f>+[30]ACUEDUCTO!$D$12</f>
        <v>4393.0510000000004</v>
      </c>
      <c r="E12" s="13">
        <f>+[30]ALCANTARILLADO!$B$12</f>
        <v>0</v>
      </c>
      <c r="F12" s="19">
        <f>+[30]ALCANTARILLADO!$C$12</f>
        <v>0</v>
      </c>
      <c r="G12" s="23">
        <f>+[30]ALCANTARILLADO!$D$12</f>
        <v>0</v>
      </c>
    </row>
    <row r="13" spans="1:7" s="9" customFormat="1" ht="15.95" customHeight="1" x14ac:dyDescent="0.25">
      <c r="A13" s="8" t="s">
        <v>5</v>
      </c>
      <c r="B13" s="13">
        <f>+[30]ACUEDUCTO!$B$13</f>
        <v>1476.28</v>
      </c>
      <c r="C13" s="19">
        <f>+[30]ACUEDUCTO!$C$13</f>
        <v>1476.28</v>
      </c>
      <c r="D13" s="26">
        <f>+[30]ACUEDUCTO!$D$13</f>
        <v>1476.28</v>
      </c>
      <c r="E13" s="13">
        <f>+[30]ALCANTARILLADO!$B$13</f>
        <v>0</v>
      </c>
      <c r="F13" s="19">
        <f>+[30]ALCANTARILLADO!$C$13</f>
        <v>0</v>
      </c>
      <c r="G13" s="23">
        <f>+[30]ALCANTARILLADO!$D$13</f>
        <v>0</v>
      </c>
    </row>
    <row r="14" spans="1:7" s="6" customFormat="1" ht="15.95" customHeight="1" x14ac:dyDescent="0.25">
      <c r="A14" s="5" t="s">
        <v>18</v>
      </c>
      <c r="B14" s="13">
        <f>+[30]ACUEDUCTO!$B$14</f>
        <v>2271.1999999999998</v>
      </c>
      <c r="C14" s="19">
        <f>+[30]ACUEDUCTO!$C$14</f>
        <v>2271.1999999999998</v>
      </c>
      <c r="D14" s="26">
        <f>+[30]ACUEDUCTO!$D$14</f>
        <v>2271.1999999999998</v>
      </c>
      <c r="E14" s="13">
        <f>+[30]ALCANTARILLADO!$B$14</f>
        <v>0</v>
      </c>
      <c r="F14" s="19">
        <f>+[30]ALCANTARILLADO!$C$14</f>
        <v>0</v>
      </c>
      <c r="G14" s="23">
        <f>+[30]ALCANTARILLADO!$D$14</f>
        <v>0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+[30]ACUEDUCTO!$B$16</f>
        <v>6082.6859999999997</v>
      </c>
      <c r="C16" s="19">
        <f>+[30]ACUEDUCTO!$C$16</f>
        <v>6082.6859999999997</v>
      </c>
      <c r="D16" s="26">
        <f>+[30]ACUEDUCTO!$D$16</f>
        <v>6082.6859999999997</v>
      </c>
      <c r="E16" s="13">
        <f>+[30]ALCANTARILLADO!$B$16</f>
        <v>0</v>
      </c>
      <c r="F16" s="19">
        <f>+[30]ALCANTARILLADO!$C$16</f>
        <v>0</v>
      </c>
      <c r="G16" s="23">
        <f>+[30]ALCANTARILLADO!$D$16</f>
        <v>0</v>
      </c>
    </row>
    <row r="17" spans="1:150" s="6" customFormat="1" ht="15.95" customHeight="1" x14ac:dyDescent="0.25">
      <c r="A17" s="5" t="s">
        <v>5</v>
      </c>
      <c r="B17" s="13">
        <f>+[30]ACUEDUCTO!$B$17</f>
        <v>2044.08</v>
      </c>
      <c r="C17" s="19">
        <f>+[30]ACUEDUCTO!$C$17</f>
        <v>2044.08</v>
      </c>
      <c r="D17" s="26">
        <f>+[30]ACUEDUCTO!$D$17</f>
        <v>2044.08</v>
      </c>
      <c r="E17" s="13">
        <f>+[30]ALCANTARILLADO!$B$17</f>
        <v>0</v>
      </c>
      <c r="F17" s="19">
        <f>+[30]ALCANTARILLADO!$C$17</f>
        <v>0</v>
      </c>
      <c r="G17" s="23">
        <f>+[30]ALCANTARILLADO!$D$17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+[30]ACUEDUCTO!$B$18</f>
        <v>2271.1999999999998</v>
      </c>
      <c r="C18" s="19">
        <f>+[30]ACUEDUCTO!$C$18</f>
        <v>2271.1999999999998</v>
      </c>
      <c r="D18" s="26">
        <f>+[30]ACUEDUCTO!$D$18</f>
        <v>2271.1999999999998</v>
      </c>
      <c r="E18" s="13">
        <f>+[30]ALCANTARILLADO!$B$18</f>
        <v>0</v>
      </c>
      <c r="F18" s="19">
        <f>+[30]ALCANTARILLADO!$C$18</f>
        <v>0</v>
      </c>
      <c r="G18" s="23">
        <f>+[30]ALCANTARILLADO!$D$18</f>
        <v>0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+[30]ACUEDUCTO!$B$20</f>
        <v>6758.54</v>
      </c>
      <c r="C20" s="19">
        <f>+[30]ACUEDUCTO!$C$20</f>
        <v>6758.54</v>
      </c>
      <c r="D20" s="26">
        <f>+[30]ACUEDUCTO!$D$20</f>
        <v>6758.54</v>
      </c>
      <c r="E20" s="13">
        <f>+[30]ALCANTARILLADO!$B$20</f>
        <v>0</v>
      </c>
      <c r="F20" s="19">
        <f>+[30]ALCANTARILLADO!$C$20</f>
        <v>0</v>
      </c>
      <c r="G20" s="23">
        <f>+[30]ALCANTARILLADO!$D$20</f>
        <v>0</v>
      </c>
    </row>
    <row r="21" spans="1:150" s="6" customFormat="1" ht="15.95" customHeight="1" x14ac:dyDescent="0.25">
      <c r="A21" s="5" t="s">
        <v>11</v>
      </c>
      <c r="B21" s="13">
        <f>+[30]ACUEDUCTO!$B$21</f>
        <v>2271.1999999999998</v>
      </c>
      <c r="C21" s="19">
        <f>+[30]ACUEDUCTO!$C$21</f>
        <v>2271.1999999999998</v>
      </c>
      <c r="D21" s="26">
        <f>+[30]ACUEDUCTO!$D$21</f>
        <v>2271.1999999999998</v>
      </c>
      <c r="E21" s="13">
        <f>+[30]ALCANTARILLADO!$B$21</f>
        <v>0</v>
      </c>
      <c r="F21" s="19">
        <f>+[30]ALCANTARILLADO!$C$21</f>
        <v>0</v>
      </c>
      <c r="G21" s="23">
        <f>+[30]ALCANTARILLADO!$D$21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+[30]ACUEDUCTO!$B$23</f>
        <v>10137.81</v>
      </c>
      <c r="C23" s="19">
        <f>+[30]ACUEDUCTO!$C$23</f>
        <v>10137.81</v>
      </c>
      <c r="D23" s="26">
        <f>+[30]ACUEDUCTO!$D$23</f>
        <v>10137.81</v>
      </c>
      <c r="E23" s="13">
        <f>+[30]ALCANTARILLADO!$B$23</f>
        <v>0</v>
      </c>
      <c r="F23" s="19">
        <f>+[30]ALCANTARILLADO!$C$23</f>
        <v>0</v>
      </c>
      <c r="G23" s="23">
        <f>+[30]ALCANTARILLADO!$D$23</f>
        <v>0</v>
      </c>
    </row>
    <row r="24" spans="1:150" s="6" customFormat="1" ht="15.95" customHeight="1" x14ac:dyDescent="0.25">
      <c r="A24" s="5" t="s">
        <v>11</v>
      </c>
      <c r="B24" s="13">
        <f>+[30]ACUEDUCTO!$B$24</f>
        <v>3406.7999999999997</v>
      </c>
      <c r="C24" s="19">
        <f>+[30]ACUEDUCTO!$C$24</f>
        <v>3406.7999999999997</v>
      </c>
      <c r="D24" s="26">
        <f>+[30]ACUEDUCTO!$D$24</f>
        <v>3406.7999999999997</v>
      </c>
      <c r="E24" s="13">
        <f>+[30]ALCANTARILLADO!$B$24</f>
        <v>0</v>
      </c>
      <c r="F24" s="19">
        <f>+[30]ALCANTARILLADO!$C$24</f>
        <v>0</v>
      </c>
      <c r="G24" s="23">
        <f>+[30]ALCANTARILLADO!$D$24</f>
        <v>0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+[30]ACUEDUCTO!$B$26</f>
        <v>10813.664000000001</v>
      </c>
      <c r="C26" s="19">
        <f>+[30]ACUEDUCTO!$C$26</f>
        <v>10813.664000000001</v>
      </c>
      <c r="D26" s="26">
        <f>+[30]ACUEDUCTO!$D$26</f>
        <v>10813.664000000001</v>
      </c>
      <c r="E26" s="13">
        <f>+[30]ALCANTARILLADO!$B$26</f>
        <v>0</v>
      </c>
      <c r="F26" s="19">
        <f>+[30]ALCANTARILLADO!$C$26</f>
        <v>0</v>
      </c>
      <c r="G26" s="23">
        <f>+[30]ALCANTARILLADO!$D$26</f>
        <v>0</v>
      </c>
    </row>
    <row r="27" spans="1:150" s="6" customFormat="1" ht="15.95" customHeight="1" x14ac:dyDescent="0.25">
      <c r="A27" s="5" t="s">
        <v>11</v>
      </c>
      <c r="B27" s="13">
        <f>+[30]ACUEDUCTO!$B$27</f>
        <v>3633.92</v>
      </c>
      <c r="C27" s="19">
        <f>+[30]ACUEDUCTO!$C$27</f>
        <v>3633.92</v>
      </c>
      <c r="D27" s="26">
        <f>+[30]ACUEDUCTO!$D$27</f>
        <v>3633.92</v>
      </c>
      <c r="E27" s="13">
        <f>+[30]ALCANTARILLADO!$B$27</f>
        <v>0</v>
      </c>
      <c r="F27" s="19">
        <f>+[30]ALCANTARILLADO!$C$27</f>
        <v>0</v>
      </c>
      <c r="G27" s="23">
        <f>+[30]ALCANTARILLADO!$D$27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+[30]ACUEDUCTO!$B$29</f>
        <v>10137.81</v>
      </c>
      <c r="C29" s="19">
        <f>+[30]ACUEDUCTO!$C$29</f>
        <v>10137.81</v>
      </c>
      <c r="D29" s="26">
        <f>+[30]ACUEDUCTO!$D$29</f>
        <v>10137.81</v>
      </c>
      <c r="E29" s="13">
        <f>+[30]ALCANTARILLADO!$B$29</f>
        <v>0</v>
      </c>
      <c r="F29" s="19">
        <f>+[30]ALCANTARILLADO!$C$29</f>
        <v>0</v>
      </c>
      <c r="G29" s="23">
        <f>+[30]ALCANTARILLADO!$D$29</f>
        <v>0</v>
      </c>
    </row>
    <row r="30" spans="1:150" s="6" customFormat="1" ht="15.95" customHeight="1" x14ac:dyDescent="0.25">
      <c r="A30" s="5" t="s">
        <v>11</v>
      </c>
      <c r="B30" s="13">
        <f>+[30]ACUEDUCTO!$B$30</f>
        <v>3406.7999999999997</v>
      </c>
      <c r="C30" s="19">
        <f>+[30]ACUEDUCTO!$C$30</f>
        <v>3406.7999999999997</v>
      </c>
      <c r="D30" s="26">
        <f>+[30]ACUEDUCTO!$D$30</f>
        <v>3406.7999999999997</v>
      </c>
      <c r="E30" s="13">
        <f>+[30]ALCANTARILLADO!$B$30</f>
        <v>0</v>
      </c>
      <c r="F30" s="19">
        <f>+[30]ALCANTARILLADO!$C$30</f>
        <v>0</v>
      </c>
      <c r="G30" s="23">
        <f>+[30]ALCANTARILLADO!$D$30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+[30]ACUEDUCTO!$B$32</f>
        <v>6758.54</v>
      </c>
      <c r="C32" s="19">
        <f>+[30]ACUEDUCTO!$C$32</f>
        <v>6758.54</v>
      </c>
      <c r="D32" s="26">
        <f>+[30]ACUEDUCTO!$D$32</f>
        <v>6758.54</v>
      </c>
      <c r="E32" s="13">
        <f>+[30]ALCANTARILLADO!$B$32</f>
        <v>0</v>
      </c>
      <c r="F32" s="19">
        <f>+[30]ALCANTARILLADO!$C$32</f>
        <v>0</v>
      </c>
      <c r="G32" s="23">
        <f>+[30]ALCANTARILLADO!$D$32</f>
        <v>0</v>
      </c>
    </row>
    <row r="33" spans="1:150" s="6" customFormat="1" ht="15.95" customHeight="1" x14ac:dyDescent="0.25">
      <c r="A33" s="5" t="s">
        <v>11</v>
      </c>
      <c r="B33" s="13">
        <f>+[30]ACUEDUCTO!$B$33</f>
        <v>2271.1999999999998</v>
      </c>
      <c r="C33" s="19">
        <f>+[30]ACUEDUCTO!$C$33</f>
        <v>2271.1999999999998</v>
      </c>
      <c r="D33" s="26">
        <f>+[30]ACUEDUCTO!$D$33</f>
        <v>2271.1999999999998</v>
      </c>
      <c r="E33" s="13">
        <f>+[30]ALCANTARILLADO!$B$33</f>
        <v>0</v>
      </c>
      <c r="F33" s="19">
        <f>+[30]ALCANTARILLADO!$C$33</f>
        <v>0</v>
      </c>
      <c r="G33" s="23">
        <f>+[30]ALCANTARILLADO!$D$33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+[30]ACUEDUCTO!$B$35</f>
        <v>8786.1020000000008</v>
      </c>
      <c r="C35" s="19">
        <f>+[30]ACUEDUCTO!$C$35</f>
        <v>8786.1020000000008</v>
      </c>
      <c r="D35" s="26">
        <f>+[30]ACUEDUCTO!$D$35</f>
        <v>8786.1020000000008</v>
      </c>
      <c r="E35" s="13">
        <f>+[30]ALCANTARILLADO!$B$35</f>
        <v>0</v>
      </c>
      <c r="F35" s="19">
        <f>+[30]ALCANTARILLADO!$C$35</f>
        <v>0</v>
      </c>
      <c r="G35" s="23">
        <f>+[30]ALCANTARILLADO!$D$35</f>
        <v>0</v>
      </c>
    </row>
    <row r="36" spans="1:150" s="6" customFormat="1" ht="15.95" customHeight="1" thickBot="1" x14ac:dyDescent="0.3">
      <c r="A36" s="11" t="s">
        <v>11</v>
      </c>
      <c r="B36" s="18">
        <f>+[30]ACUEDUCTO!$B$36</f>
        <v>2952.56</v>
      </c>
      <c r="C36" s="21">
        <f>+[30]ACUEDUCTO!$C$36</f>
        <v>2952.56</v>
      </c>
      <c r="D36" s="29">
        <f>+[30]ACUEDUCTO!$D$36</f>
        <v>2952.56</v>
      </c>
      <c r="E36" s="18">
        <f>+[30]ALCANTARILLADO!$B$36</f>
        <v>0</v>
      </c>
      <c r="F36" s="21">
        <f>+[30]ALCANTARILLADO!$C$36</f>
        <v>0</v>
      </c>
      <c r="G36" s="25">
        <f>+[30]ALCANTARILLADO!$D$36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32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+[31]ACUEDUCTO!$B$8</f>
        <v>6913.37</v>
      </c>
      <c r="C8" s="19">
        <f>+[31]ACUEDUCTO!$C$8</f>
        <v>6913.37</v>
      </c>
      <c r="D8" s="26">
        <f>+[31]ACUEDUCTO!$D$8</f>
        <v>6913.37</v>
      </c>
      <c r="E8" s="13">
        <f>+[31]ALCANTARILLADO!$B$8</f>
        <v>3544.96</v>
      </c>
      <c r="F8" s="19">
        <f>+[31]ALCANTARILLADO!$C$8</f>
        <v>3544.96</v>
      </c>
      <c r="G8" s="23">
        <f>+[31]ALCANTARILLADO!$D$8</f>
        <v>3544.96</v>
      </c>
    </row>
    <row r="9" spans="1:7" s="6" customFormat="1" ht="15.95" customHeight="1" x14ac:dyDescent="0.25">
      <c r="A9" s="5" t="s">
        <v>3</v>
      </c>
      <c r="B9" s="13">
        <f>+[31]ACUEDUCTO!$B$9</f>
        <v>1057.1099999999999</v>
      </c>
      <c r="C9" s="19">
        <f>+[31]ACUEDUCTO!$C$9</f>
        <v>1057.1099999999999</v>
      </c>
      <c r="D9" s="26">
        <f>+[31]ACUEDUCTO!$D$9</f>
        <v>1057.1099999999999</v>
      </c>
      <c r="E9" s="13">
        <f>+[31]ALCANTARILLADO!$B$9</f>
        <v>573.37</v>
      </c>
      <c r="F9" s="19">
        <f>+[31]ALCANTARILLADO!$C$9</f>
        <v>573.37</v>
      </c>
      <c r="G9" s="23">
        <f>+[31]ALCANTARILLADO!$D$9</f>
        <v>573.37</v>
      </c>
    </row>
    <row r="10" spans="1:7" s="6" customFormat="1" ht="15.95" customHeight="1" x14ac:dyDescent="0.25">
      <c r="A10" s="5" t="s">
        <v>18</v>
      </c>
      <c r="B10" s="13">
        <f>+[31]ACUEDUCTO!$B$10</f>
        <v>2114.2199999999998</v>
      </c>
      <c r="C10" s="19">
        <f>+[31]ACUEDUCTO!$C$10</f>
        <v>2114.2199999999998</v>
      </c>
      <c r="D10" s="26">
        <f>+[31]ACUEDUCTO!$D$10</f>
        <v>2114.2199999999998</v>
      </c>
      <c r="E10" s="13">
        <f>+[31]ALCANTARILLADO!$B$10</f>
        <v>1146.74</v>
      </c>
      <c r="F10" s="19">
        <f>+[31]ALCANTARILLADO!$C$10</f>
        <v>1146.74</v>
      </c>
      <c r="G10" s="23">
        <f>+[31]ALCANTARILLADO!$D$10</f>
        <v>1146.74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+[31]ACUEDUCTO!$B$12</f>
        <v>6913.37</v>
      </c>
      <c r="C12" s="19">
        <f>+[31]ACUEDUCTO!$C$12</f>
        <v>6913.37</v>
      </c>
      <c r="D12" s="26">
        <f>+[31]ACUEDUCTO!$D$12</f>
        <v>6913.37</v>
      </c>
      <c r="E12" s="13">
        <f>+[31]ALCANTARILLADO!$B$12</f>
        <v>3544.96</v>
      </c>
      <c r="F12" s="19">
        <f>+[31]ALCANTARILLADO!$C$12</f>
        <v>3544.96</v>
      </c>
      <c r="G12" s="23">
        <f>+[31]ALCANTARILLADO!$D$12</f>
        <v>3544.96</v>
      </c>
    </row>
    <row r="13" spans="1:7" s="9" customFormat="1" ht="15.95" customHeight="1" x14ac:dyDescent="0.25">
      <c r="A13" s="8" t="s">
        <v>5</v>
      </c>
      <c r="B13" s="13">
        <f>+[31]ACUEDUCTO!$B$13</f>
        <v>1691.376</v>
      </c>
      <c r="C13" s="19">
        <f>+[31]ACUEDUCTO!$C$13</f>
        <v>1691.376</v>
      </c>
      <c r="D13" s="26">
        <f>+[31]ACUEDUCTO!$D$13</f>
        <v>1691.376</v>
      </c>
      <c r="E13" s="13">
        <f>+[31]ALCANTARILLADO!$B$13</f>
        <v>917.39200000000005</v>
      </c>
      <c r="F13" s="19">
        <f>+[31]ALCANTARILLADO!$C$13</f>
        <v>917.39200000000005</v>
      </c>
      <c r="G13" s="23">
        <f>+[31]ALCANTARILLADO!$D$13</f>
        <v>917.39200000000005</v>
      </c>
    </row>
    <row r="14" spans="1:7" s="6" customFormat="1" ht="15.95" customHeight="1" x14ac:dyDescent="0.25">
      <c r="A14" s="5" t="s">
        <v>18</v>
      </c>
      <c r="B14" s="13">
        <f>+[31]ACUEDUCTO!$B$14</f>
        <v>2114.2199999999998</v>
      </c>
      <c r="C14" s="19">
        <f>+[31]ACUEDUCTO!$C$14</f>
        <v>2114.2199999999998</v>
      </c>
      <c r="D14" s="26">
        <f>+[31]ACUEDUCTO!$D$14</f>
        <v>2114.2199999999998</v>
      </c>
      <c r="E14" s="13">
        <f>+[31]ALCANTARILLADO!$B$14</f>
        <v>1146.74</v>
      </c>
      <c r="F14" s="19">
        <f>+[31]ALCANTARILLADO!$C$14</f>
        <v>1146.74</v>
      </c>
      <c r="G14" s="23">
        <f>+[31]ALCANTARILLADO!$D$14</f>
        <v>1146.74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+[31]ACUEDUCTO!$B$16</f>
        <v>6913.37</v>
      </c>
      <c r="C16" s="19">
        <f>+[31]ACUEDUCTO!$C$16</f>
        <v>6913.37</v>
      </c>
      <c r="D16" s="26">
        <f>+[31]ACUEDUCTO!$D$16</f>
        <v>6913.37</v>
      </c>
      <c r="E16" s="13">
        <f>+[31]ALCANTARILLADO!$B$16</f>
        <v>3544.96</v>
      </c>
      <c r="F16" s="19">
        <f>+[31]ALCANTARILLADO!$C$16</f>
        <v>3544.96</v>
      </c>
      <c r="G16" s="23">
        <f>+[31]ALCANTARILLADO!$D$16</f>
        <v>3544.96</v>
      </c>
    </row>
    <row r="17" spans="1:150" s="6" customFormat="1" ht="15.95" customHeight="1" x14ac:dyDescent="0.25">
      <c r="A17" s="5" t="s">
        <v>5</v>
      </c>
      <c r="B17" s="13">
        <f>+[31]ACUEDUCTO!$B$17</f>
        <v>1902.7979999999998</v>
      </c>
      <c r="C17" s="19">
        <f>+[31]ACUEDUCTO!$C$17</f>
        <v>1902.7979999999998</v>
      </c>
      <c r="D17" s="26">
        <f>+[31]ACUEDUCTO!$D$17</f>
        <v>1902.7979999999998</v>
      </c>
      <c r="E17" s="13">
        <f>+[31]ALCANTARILLADO!$B$17</f>
        <v>1032.066</v>
      </c>
      <c r="F17" s="19">
        <f>+[31]ALCANTARILLADO!$C$17</f>
        <v>1032.066</v>
      </c>
      <c r="G17" s="23">
        <f>+[31]ALCANTARILLADO!$D$17</f>
        <v>1032.066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+[31]ACUEDUCTO!$B$18</f>
        <v>2114.2199999999998</v>
      </c>
      <c r="C18" s="19">
        <f>+[31]ACUEDUCTO!$C$18</f>
        <v>2114.2199999999998</v>
      </c>
      <c r="D18" s="26">
        <f>+[31]ACUEDUCTO!$D$18</f>
        <v>2114.2199999999998</v>
      </c>
      <c r="E18" s="13">
        <f>+[31]ALCANTARILLADO!$B$18</f>
        <v>1146.74</v>
      </c>
      <c r="F18" s="19">
        <f>+[31]ALCANTARILLADO!$C$18</f>
        <v>1146.74</v>
      </c>
      <c r="G18" s="23">
        <f>+[31]ALCANTARILLADO!$D$18</f>
        <v>1146.74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+[31]ACUEDUCTO!$B$20</f>
        <v>6913.37</v>
      </c>
      <c r="C20" s="19">
        <f>+[31]ACUEDUCTO!$C$20</f>
        <v>6913.37</v>
      </c>
      <c r="D20" s="26">
        <f>+[31]ACUEDUCTO!$D$20</f>
        <v>6913.37</v>
      </c>
      <c r="E20" s="13">
        <f>+[31]ALCANTARILLADO!$B$20</f>
        <v>3544.96</v>
      </c>
      <c r="F20" s="19">
        <f>+[31]ALCANTARILLADO!$C$20</f>
        <v>3544.96</v>
      </c>
      <c r="G20" s="23">
        <f>+[31]ALCANTARILLADO!$D$20</f>
        <v>3544.96</v>
      </c>
    </row>
    <row r="21" spans="1:150" s="6" customFormat="1" ht="15.95" customHeight="1" x14ac:dyDescent="0.25">
      <c r="A21" s="5" t="s">
        <v>11</v>
      </c>
      <c r="B21" s="13">
        <f>+[31]ACUEDUCTO!$B$21</f>
        <v>2114.2199999999998</v>
      </c>
      <c r="C21" s="19">
        <f>+[31]ACUEDUCTO!$C$21</f>
        <v>2114.2199999999998</v>
      </c>
      <c r="D21" s="26">
        <f>+[31]ACUEDUCTO!$D$21</f>
        <v>2114.2199999999998</v>
      </c>
      <c r="E21" s="13">
        <f>+[31]ALCANTARILLADO!$B$21</f>
        <v>1146.74</v>
      </c>
      <c r="F21" s="19">
        <f>+[31]ALCANTARILLADO!$C$21</f>
        <v>1146.74</v>
      </c>
      <c r="G21" s="23">
        <f>+[31]ALCANTARILLADO!$D$21</f>
        <v>1146.74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+[31]ACUEDUCTO!$B$23</f>
        <v>10370.055</v>
      </c>
      <c r="C23" s="19">
        <f>+[31]ACUEDUCTO!$C$23</f>
        <v>10370.055</v>
      </c>
      <c r="D23" s="26">
        <f>+[31]ACUEDUCTO!$D$23</f>
        <v>10370.055</v>
      </c>
      <c r="E23" s="13">
        <f>+[31]ALCANTARILLADO!$B$23</f>
        <v>5317.4400000000005</v>
      </c>
      <c r="F23" s="19">
        <f>+[31]ALCANTARILLADO!$C$23</f>
        <v>5317.4400000000005</v>
      </c>
      <c r="G23" s="23">
        <f>+[31]ALCANTARILLADO!$D$23</f>
        <v>5317.4400000000005</v>
      </c>
    </row>
    <row r="24" spans="1:150" s="6" customFormat="1" ht="15.95" customHeight="1" x14ac:dyDescent="0.25">
      <c r="A24" s="5" t="s">
        <v>11</v>
      </c>
      <c r="B24" s="13">
        <f>+[31]ACUEDUCTO!$B$24</f>
        <v>3171.33</v>
      </c>
      <c r="C24" s="19">
        <f>+[31]ACUEDUCTO!$C$24</f>
        <v>3171.33</v>
      </c>
      <c r="D24" s="26">
        <f>+[31]ACUEDUCTO!$D$24</f>
        <v>3171.33</v>
      </c>
      <c r="E24" s="13">
        <f>+[31]ALCANTARILLADO!$B$24</f>
        <v>1720.1100000000001</v>
      </c>
      <c r="F24" s="19">
        <f>+[31]ALCANTARILLADO!$C$24</f>
        <v>1720.1100000000001</v>
      </c>
      <c r="G24" s="23">
        <f>+[31]ALCANTARILLADO!$D$24</f>
        <v>1720.1100000000001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+[31]ACUEDUCTO!$B$26</f>
        <v>11061.392</v>
      </c>
      <c r="C26" s="19">
        <f>+[31]ACUEDUCTO!$C$26</f>
        <v>11061.392</v>
      </c>
      <c r="D26" s="26">
        <f>+[31]ACUEDUCTO!$D$26</f>
        <v>11061.392</v>
      </c>
      <c r="E26" s="13">
        <f>+[31]ALCANTARILLADO!$B$26</f>
        <v>5671.9360000000006</v>
      </c>
      <c r="F26" s="19">
        <f>+[31]ALCANTARILLADO!$C$26</f>
        <v>5671.9360000000006</v>
      </c>
      <c r="G26" s="23">
        <f>+[31]ALCANTARILLADO!$D$26</f>
        <v>5671.9360000000006</v>
      </c>
    </row>
    <row r="27" spans="1:150" s="6" customFormat="1" ht="15.95" customHeight="1" x14ac:dyDescent="0.25">
      <c r="A27" s="5" t="s">
        <v>11</v>
      </c>
      <c r="B27" s="13">
        <f>+[31]ACUEDUCTO!$B$27</f>
        <v>3382.752</v>
      </c>
      <c r="C27" s="19">
        <f>+[31]ACUEDUCTO!$C$27</f>
        <v>3382.752</v>
      </c>
      <c r="D27" s="26">
        <f>+[31]ACUEDUCTO!$D$27</f>
        <v>3382.752</v>
      </c>
      <c r="E27" s="13">
        <f>+[31]ALCANTARILLADO!$B$27</f>
        <v>1834.7840000000001</v>
      </c>
      <c r="F27" s="19">
        <f>+[31]ALCANTARILLADO!$C$27</f>
        <v>1834.7840000000001</v>
      </c>
      <c r="G27" s="23">
        <f>+[31]ALCANTARILLADO!$D$27</f>
        <v>1834.7840000000001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+[31]ACUEDUCTO!$B$29</f>
        <v>10370.055</v>
      </c>
      <c r="C29" s="19">
        <f>+[31]ACUEDUCTO!$C$29</f>
        <v>10370.055</v>
      </c>
      <c r="D29" s="26">
        <f>+[31]ACUEDUCTO!$D$29</f>
        <v>10370.055</v>
      </c>
      <c r="E29" s="13">
        <f>+[31]ALCANTARILLADO!$B$29</f>
        <v>5317.4400000000005</v>
      </c>
      <c r="F29" s="19">
        <f>+[31]ALCANTARILLADO!$C$29</f>
        <v>5317.4400000000005</v>
      </c>
      <c r="G29" s="23">
        <f>+[31]ALCANTARILLADO!$D$29</f>
        <v>5317.4400000000005</v>
      </c>
    </row>
    <row r="30" spans="1:150" s="6" customFormat="1" ht="15.95" customHeight="1" x14ac:dyDescent="0.25">
      <c r="A30" s="5" t="s">
        <v>11</v>
      </c>
      <c r="B30" s="13">
        <f>+[31]ACUEDUCTO!$B$30</f>
        <v>3171.33</v>
      </c>
      <c r="C30" s="19">
        <f>+[31]ACUEDUCTO!$C$30</f>
        <v>3171.33</v>
      </c>
      <c r="D30" s="26">
        <f>+[31]ACUEDUCTO!$D$30</f>
        <v>3171.33</v>
      </c>
      <c r="E30" s="13">
        <f>+[31]ALCANTARILLADO!$B$30</f>
        <v>1720.1100000000001</v>
      </c>
      <c r="F30" s="19">
        <f>+[31]ALCANTARILLADO!$C$30</f>
        <v>1720.1100000000001</v>
      </c>
      <c r="G30" s="23">
        <f>+[31]ALCANTARILLADO!$D$30</f>
        <v>1720.1100000000001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+[31]ACUEDUCTO!$B$32</f>
        <v>6913.37</v>
      </c>
      <c r="C32" s="19">
        <f>+[31]ACUEDUCTO!$C$32</f>
        <v>6913.37</v>
      </c>
      <c r="D32" s="26">
        <f>+[31]ACUEDUCTO!$D$32</f>
        <v>6913.37</v>
      </c>
      <c r="E32" s="13">
        <f>+[31]ALCANTARILLADO!$B$32</f>
        <v>3544.96</v>
      </c>
      <c r="F32" s="19">
        <f>+[31]ALCANTARILLADO!$C$32</f>
        <v>3544.96</v>
      </c>
      <c r="G32" s="23">
        <f>+[31]ALCANTARILLADO!$D$32</f>
        <v>3544.96</v>
      </c>
    </row>
    <row r="33" spans="1:150" s="6" customFormat="1" ht="15.95" customHeight="1" x14ac:dyDescent="0.25">
      <c r="A33" s="5" t="s">
        <v>11</v>
      </c>
      <c r="B33" s="13">
        <f>+[31]ACUEDUCTO!$B$33</f>
        <v>2114.2199999999998</v>
      </c>
      <c r="C33" s="19">
        <f>+[31]ACUEDUCTO!$C$33</f>
        <v>2114.2199999999998</v>
      </c>
      <c r="D33" s="26">
        <f>+[31]ACUEDUCTO!$D$33</f>
        <v>2114.2199999999998</v>
      </c>
      <c r="E33" s="13">
        <f>+[31]ALCANTARILLADO!$B$33</f>
        <v>1146.74</v>
      </c>
      <c r="F33" s="19">
        <f>+[31]ALCANTARILLADO!$C$33</f>
        <v>1146.74</v>
      </c>
      <c r="G33" s="23">
        <f>+[31]ALCANTARILLADO!$D$33</f>
        <v>1146.74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+[31]ACUEDUCTO!$B$35</f>
        <v>8987.3809999999994</v>
      </c>
      <c r="C35" s="19">
        <f>+[31]ACUEDUCTO!$C$35</f>
        <v>8987.3809999999994</v>
      </c>
      <c r="D35" s="26">
        <f>+[31]ACUEDUCTO!$D$35</f>
        <v>8987.3809999999994</v>
      </c>
      <c r="E35" s="13">
        <f>+[31]ALCANTARILLADO!$B$35</f>
        <v>4608.4480000000003</v>
      </c>
      <c r="F35" s="19">
        <f>+[31]ALCANTARILLADO!$C$35</f>
        <v>4608.4480000000003</v>
      </c>
      <c r="G35" s="23">
        <f>+[31]ALCANTARILLADO!$D$35</f>
        <v>4608.4480000000003</v>
      </c>
    </row>
    <row r="36" spans="1:150" s="6" customFormat="1" ht="15.95" customHeight="1" thickBot="1" x14ac:dyDescent="0.3">
      <c r="A36" s="11" t="s">
        <v>11</v>
      </c>
      <c r="B36" s="18">
        <f>+[31]ACUEDUCTO!$B$36</f>
        <v>2748.4859999999999</v>
      </c>
      <c r="C36" s="21">
        <f>+[31]ACUEDUCTO!$C$36</f>
        <v>2748.4859999999999</v>
      </c>
      <c r="D36" s="29">
        <f>+[31]ACUEDUCTO!$D$36</f>
        <v>2748.4859999999999</v>
      </c>
      <c r="E36" s="18">
        <f>+[31]ALCANTARILLADO!$B$36</f>
        <v>1490.7620000000002</v>
      </c>
      <c r="F36" s="21">
        <f>+[31]ALCANTARILLADO!$C$36</f>
        <v>1490.7620000000002</v>
      </c>
      <c r="G36" s="25">
        <f>+[31]ALCANTARILLADO!$D$36</f>
        <v>1490.7620000000002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33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+[32]ACUEDUCTO!$B$8</f>
        <v>7103.8</v>
      </c>
      <c r="C8" s="19">
        <f>+[32]ACUEDUCTO!$C$8</f>
        <v>7103.8</v>
      </c>
      <c r="D8" s="26">
        <f>+[32]ACUEDUCTO!$D$8</f>
        <v>7103.8</v>
      </c>
      <c r="E8" s="13">
        <f>+[32]ALCANTARILLADO!$B$8</f>
        <v>3669.28</v>
      </c>
      <c r="F8" s="19">
        <f>+[32]ALCANTARILLADO!$C$8</f>
        <v>3669.28</v>
      </c>
      <c r="G8" s="23">
        <f>+[32]ALCANTARILLADO!$D$8</f>
        <v>3669.28</v>
      </c>
    </row>
    <row r="9" spans="1:7" s="6" customFormat="1" ht="15.95" customHeight="1" x14ac:dyDescent="0.25">
      <c r="A9" s="5" t="s">
        <v>3</v>
      </c>
      <c r="B9" s="13">
        <f>+[32]ACUEDUCTO!$B$9</f>
        <v>521.78100000000006</v>
      </c>
      <c r="C9" s="19">
        <f>+[32]ACUEDUCTO!$C$9</f>
        <v>521.78100000000006</v>
      </c>
      <c r="D9" s="26">
        <f>+[32]ACUEDUCTO!$D$9</f>
        <v>521.78100000000006</v>
      </c>
      <c r="E9" s="13">
        <f>+[32]ALCANTARILLADO!$B$9</f>
        <v>298.13100000000009</v>
      </c>
      <c r="F9" s="19">
        <f>+[32]ALCANTARILLADO!$C$9</f>
        <v>298.13100000000009</v>
      </c>
      <c r="G9" s="23">
        <f>+[32]ALCANTARILLADO!$D$9</f>
        <v>298.13100000000009</v>
      </c>
    </row>
    <row r="10" spans="1:7" s="6" customFormat="1" ht="15.95" customHeight="1" x14ac:dyDescent="0.25">
      <c r="A10" s="5" t="s">
        <v>18</v>
      </c>
      <c r="B10" s="13">
        <f>+[32]ACUEDUCTO!$B$10</f>
        <v>1739.27</v>
      </c>
      <c r="C10" s="19">
        <f>+[32]ACUEDUCTO!$C$10</f>
        <v>1739.27</v>
      </c>
      <c r="D10" s="26">
        <f>+[32]ACUEDUCTO!$D$10</f>
        <v>1739.27</v>
      </c>
      <c r="E10" s="13">
        <f>+[32]ALCANTARILLADO!$B$10</f>
        <v>993.7700000000001</v>
      </c>
      <c r="F10" s="19">
        <f>+[32]ALCANTARILLADO!$C$10</f>
        <v>993.7700000000001</v>
      </c>
      <c r="G10" s="23">
        <f>+[32]ALCANTARILLADO!$D$10</f>
        <v>993.7700000000001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+[32]ACUEDUCTO!$B$12</f>
        <v>7103.8</v>
      </c>
      <c r="C12" s="19">
        <f>+[32]ACUEDUCTO!$C$12</f>
        <v>7103.8</v>
      </c>
      <c r="D12" s="26">
        <f>+[32]ACUEDUCTO!$D$12</f>
        <v>7103.8</v>
      </c>
      <c r="E12" s="13">
        <f>+[32]ALCANTARILLADO!$B$12</f>
        <v>3669.28</v>
      </c>
      <c r="F12" s="19">
        <f>+[32]ALCANTARILLADO!$C$12</f>
        <v>3669.28</v>
      </c>
      <c r="G12" s="23">
        <f>+[32]ALCANTARILLADO!$D$12</f>
        <v>3669.28</v>
      </c>
    </row>
    <row r="13" spans="1:7" s="9" customFormat="1" ht="15.95" customHeight="1" x14ac:dyDescent="0.25">
      <c r="A13" s="8" t="s">
        <v>5</v>
      </c>
      <c r="B13" s="13">
        <f>+[32]ACUEDUCTO!$B$13</f>
        <v>1043.5619999999999</v>
      </c>
      <c r="C13" s="19">
        <f>+[32]ACUEDUCTO!$C$13</f>
        <v>1043.5619999999999</v>
      </c>
      <c r="D13" s="26">
        <f>+[32]ACUEDUCTO!$D$13</f>
        <v>1043.5619999999999</v>
      </c>
      <c r="E13" s="13">
        <f>+[32]ALCANTARILLADO!$B$13</f>
        <v>596.26200000000006</v>
      </c>
      <c r="F13" s="19">
        <f>+[32]ALCANTARILLADO!$C$13</f>
        <v>596.26200000000006</v>
      </c>
      <c r="G13" s="23">
        <f>+[32]ALCANTARILLADO!$D$13</f>
        <v>596.26200000000006</v>
      </c>
    </row>
    <row r="14" spans="1:7" s="6" customFormat="1" ht="15.95" customHeight="1" x14ac:dyDescent="0.25">
      <c r="A14" s="5" t="s">
        <v>18</v>
      </c>
      <c r="B14" s="13">
        <f>+[32]ACUEDUCTO!$B$14</f>
        <v>1739.27</v>
      </c>
      <c r="C14" s="19">
        <f>+[32]ACUEDUCTO!$C$14</f>
        <v>1739.27</v>
      </c>
      <c r="D14" s="26">
        <f>+[32]ACUEDUCTO!$D$14</f>
        <v>1739.27</v>
      </c>
      <c r="E14" s="13">
        <f>+[32]ALCANTARILLADO!$B$14</f>
        <v>993.7700000000001</v>
      </c>
      <c r="F14" s="19">
        <f>+[32]ALCANTARILLADO!$C$14</f>
        <v>993.7700000000001</v>
      </c>
      <c r="G14" s="23">
        <f>+[32]ALCANTARILLADO!$D$14</f>
        <v>993.7700000000001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+[32]ACUEDUCTO!$B$16</f>
        <v>7103.8</v>
      </c>
      <c r="C16" s="19">
        <f>+[32]ACUEDUCTO!$C$16</f>
        <v>7103.8</v>
      </c>
      <c r="D16" s="26">
        <f>+[32]ACUEDUCTO!$D$16</f>
        <v>7103.8</v>
      </c>
      <c r="E16" s="13">
        <f>+[32]ALCANTARILLADO!$B$16</f>
        <v>3669.28</v>
      </c>
      <c r="F16" s="19">
        <f>+[32]ALCANTARILLADO!$C$16</f>
        <v>3669.28</v>
      </c>
      <c r="G16" s="23">
        <f>+[32]ALCANTARILLADO!$D$16</f>
        <v>3669.28</v>
      </c>
    </row>
    <row r="17" spans="1:150" s="6" customFormat="1" ht="15.95" customHeight="1" x14ac:dyDescent="0.25">
      <c r="A17" s="5" t="s">
        <v>5</v>
      </c>
      <c r="B17" s="13">
        <f>+[32]ACUEDUCTO!$B$17</f>
        <v>1478.3795</v>
      </c>
      <c r="C17" s="19">
        <f>+[32]ACUEDUCTO!$C$17</f>
        <v>1478.3795</v>
      </c>
      <c r="D17" s="26">
        <f>+[32]ACUEDUCTO!$D$17</f>
        <v>1478.3795</v>
      </c>
      <c r="E17" s="13">
        <f>+[32]ALCANTARILLADO!$B$17</f>
        <v>844.70450000000005</v>
      </c>
      <c r="F17" s="19">
        <f>+[32]ALCANTARILLADO!$C$17</f>
        <v>844.70450000000005</v>
      </c>
      <c r="G17" s="23">
        <f>+[32]ALCANTARILLADO!$D$17</f>
        <v>844.70450000000005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+[32]ACUEDUCTO!$B$18</f>
        <v>1739.27</v>
      </c>
      <c r="C18" s="19">
        <f>+[32]ACUEDUCTO!$C$18</f>
        <v>1739.27</v>
      </c>
      <c r="D18" s="26">
        <f>+[32]ACUEDUCTO!$D$18</f>
        <v>1739.27</v>
      </c>
      <c r="E18" s="13">
        <f>+[32]ALCANTARILLADO!$B$18</f>
        <v>993.7700000000001</v>
      </c>
      <c r="F18" s="19">
        <f>+[32]ALCANTARILLADO!$C$18</f>
        <v>993.7700000000001</v>
      </c>
      <c r="G18" s="23">
        <f>+[32]ALCANTARILLADO!$D$18</f>
        <v>993.7700000000001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+[32]ACUEDUCTO!$B$20</f>
        <v>7103.8</v>
      </c>
      <c r="C20" s="19">
        <f>+[32]ACUEDUCTO!$C$20</f>
        <v>7103.8</v>
      </c>
      <c r="D20" s="26">
        <f>+[32]ACUEDUCTO!$D$20</f>
        <v>7103.8</v>
      </c>
      <c r="E20" s="13">
        <f>+[32]ALCANTARILLADO!$B$20</f>
        <v>3669.28</v>
      </c>
      <c r="F20" s="19">
        <f>+[32]ALCANTARILLADO!$C$20</f>
        <v>3669.28</v>
      </c>
      <c r="G20" s="23">
        <f>+[32]ALCANTARILLADO!$D$20</f>
        <v>3669.28</v>
      </c>
    </row>
    <row r="21" spans="1:150" s="6" customFormat="1" ht="15.95" customHeight="1" x14ac:dyDescent="0.25">
      <c r="A21" s="5" t="s">
        <v>11</v>
      </c>
      <c r="B21" s="13">
        <f>+[32]ACUEDUCTO!$B$21</f>
        <v>1739.27</v>
      </c>
      <c r="C21" s="19">
        <f>+[32]ACUEDUCTO!$C$21</f>
        <v>1739.27</v>
      </c>
      <c r="D21" s="26">
        <f>+[32]ACUEDUCTO!$D$21</f>
        <v>1739.27</v>
      </c>
      <c r="E21" s="13">
        <f>+[32]ALCANTARILLADO!$B$21</f>
        <v>993.7700000000001</v>
      </c>
      <c r="F21" s="19">
        <f>+[32]ALCANTARILLADO!$C$21</f>
        <v>993.7700000000001</v>
      </c>
      <c r="G21" s="23">
        <f>+[32]ALCANTARILLADO!$D$21</f>
        <v>993.7700000000001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+[32]ACUEDUCTO!$B$23</f>
        <v>10655.7</v>
      </c>
      <c r="C23" s="19">
        <f>+[32]ACUEDUCTO!$C$23</f>
        <v>10655.7</v>
      </c>
      <c r="D23" s="26">
        <f>+[32]ACUEDUCTO!$D$23</f>
        <v>10655.7</v>
      </c>
      <c r="E23" s="13">
        <f>+[32]ALCANTARILLADO!$B$23</f>
        <v>5503.92</v>
      </c>
      <c r="F23" s="19">
        <f>+[32]ALCANTARILLADO!$C$23</f>
        <v>5503.92</v>
      </c>
      <c r="G23" s="23">
        <f>+[32]ALCANTARILLADO!$D$23</f>
        <v>5503.92</v>
      </c>
    </row>
    <row r="24" spans="1:150" s="6" customFormat="1" ht="15.95" customHeight="1" x14ac:dyDescent="0.25">
      <c r="A24" s="5" t="s">
        <v>11</v>
      </c>
      <c r="B24" s="13">
        <f>+[32]ACUEDUCTO!$B$24</f>
        <v>2608.9049999999997</v>
      </c>
      <c r="C24" s="19">
        <f>+[32]ACUEDUCTO!$C$24</f>
        <v>2608.9049999999997</v>
      </c>
      <c r="D24" s="26">
        <f>+[32]ACUEDUCTO!$D$24</f>
        <v>2608.9049999999997</v>
      </c>
      <c r="E24" s="13">
        <f>+[32]ALCANTARILLADO!$B$24</f>
        <v>1490.6550000000002</v>
      </c>
      <c r="F24" s="19">
        <f>+[32]ALCANTARILLADO!$C$24</f>
        <v>1490.6550000000002</v>
      </c>
      <c r="G24" s="23">
        <f>+[32]ALCANTARILLADO!$D$24</f>
        <v>1490.6550000000002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+[32]ACUEDUCTO!$B$26</f>
        <v>11366.080000000002</v>
      </c>
      <c r="C26" s="19">
        <f>+[32]ACUEDUCTO!$C$26</f>
        <v>11366.080000000002</v>
      </c>
      <c r="D26" s="26">
        <f>+[32]ACUEDUCTO!$D$26</f>
        <v>11366.080000000002</v>
      </c>
      <c r="E26" s="13">
        <f>+[32]ALCANTARILLADO!$B$26</f>
        <v>5870.8480000000009</v>
      </c>
      <c r="F26" s="19">
        <f>+[32]ALCANTARILLADO!$C$26</f>
        <v>5870.8480000000009</v>
      </c>
      <c r="G26" s="23">
        <f>+[32]ALCANTARILLADO!$D$26</f>
        <v>5870.8480000000009</v>
      </c>
    </row>
    <row r="27" spans="1:150" s="6" customFormat="1" ht="15.95" customHeight="1" x14ac:dyDescent="0.25">
      <c r="A27" s="5" t="s">
        <v>11</v>
      </c>
      <c r="B27" s="13">
        <f>+[32]ACUEDUCTO!$B$27</f>
        <v>2782.8320000000003</v>
      </c>
      <c r="C27" s="19">
        <f>+[32]ACUEDUCTO!$C$27</f>
        <v>2782.8320000000003</v>
      </c>
      <c r="D27" s="26">
        <f>+[32]ACUEDUCTO!$D$27</f>
        <v>2782.8320000000003</v>
      </c>
      <c r="E27" s="13">
        <f>+[32]ALCANTARILLADO!$B$27</f>
        <v>1590.0320000000002</v>
      </c>
      <c r="F27" s="19">
        <f>+[32]ALCANTARILLADO!$C$27</f>
        <v>1590.0320000000002</v>
      </c>
      <c r="G27" s="23">
        <f>+[32]ALCANTARILLADO!$D$27</f>
        <v>1590.0320000000002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+[32]ACUEDUCTO!$B$29</f>
        <v>10655.7</v>
      </c>
      <c r="C29" s="19">
        <f>+[32]ACUEDUCTO!$C$29</f>
        <v>10655.7</v>
      </c>
      <c r="D29" s="26">
        <f>+[32]ACUEDUCTO!$D$29</f>
        <v>10655.7</v>
      </c>
      <c r="E29" s="13">
        <f>+[32]ALCANTARILLADO!$B$29</f>
        <v>5503.92</v>
      </c>
      <c r="F29" s="19">
        <f>+[32]ALCANTARILLADO!$C$29</f>
        <v>5503.92</v>
      </c>
      <c r="G29" s="23">
        <f>+[32]ALCANTARILLADO!$D$29</f>
        <v>5503.92</v>
      </c>
    </row>
    <row r="30" spans="1:150" s="6" customFormat="1" ht="15.95" customHeight="1" x14ac:dyDescent="0.25">
      <c r="A30" s="5" t="s">
        <v>11</v>
      </c>
      <c r="B30" s="13">
        <f>+[32]ACUEDUCTO!$B$30</f>
        <v>2608.9049999999997</v>
      </c>
      <c r="C30" s="19">
        <f>+[32]ACUEDUCTO!$C$30</f>
        <v>2608.9049999999997</v>
      </c>
      <c r="D30" s="26">
        <f>+[32]ACUEDUCTO!$D$30</f>
        <v>2608.9049999999997</v>
      </c>
      <c r="E30" s="13">
        <f>+[32]ALCANTARILLADO!$B$30</f>
        <v>1490.6550000000002</v>
      </c>
      <c r="F30" s="19">
        <f>+[32]ALCANTARILLADO!$C$30</f>
        <v>1490.6550000000002</v>
      </c>
      <c r="G30" s="23">
        <f>+[32]ALCANTARILLADO!$D$30</f>
        <v>1490.6550000000002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+[32]ACUEDUCTO!$B$32</f>
        <v>7103.8</v>
      </c>
      <c r="C32" s="19">
        <f>+[32]ACUEDUCTO!$C$32</f>
        <v>7103.8</v>
      </c>
      <c r="D32" s="26">
        <f>+[32]ACUEDUCTO!$D$32</f>
        <v>7103.8</v>
      </c>
      <c r="E32" s="13">
        <f>+[32]ALCANTARILLADO!$B$32</f>
        <v>3669.28</v>
      </c>
      <c r="F32" s="19">
        <f>+[32]ALCANTARILLADO!$C$32</f>
        <v>3669.28</v>
      </c>
      <c r="G32" s="23">
        <f>+[32]ALCANTARILLADO!$D$32</f>
        <v>3669.28</v>
      </c>
    </row>
    <row r="33" spans="1:150" s="6" customFormat="1" ht="15.95" customHeight="1" x14ac:dyDescent="0.25">
      <c r="A33" s="5" t="s">
        <v>11</v>
      </c>
      <c r="B33" s="13">
        <f>+[32]ACUEDUCTO!$B$33</f>
        <v>1739.27</v>
      </c>
      <c r="C33" s="19">
        <f>+[32]ACUEDUCTO!$C$33</f>
        <v>1739.27</v>
      </c>
      <c r="D33" s="26">
        <f>+[32]ACUEDUCTO!$D$33</f>
        <v>1739.27</v>
      </c>
      <c r="E33" s="13">
        <f>+[32]ALCANTARILLADO!$B$33</f>
        <v>993.7700000000001</v>
      </c>
      <c r="F33" s="19">
        <f>+[32]ALCANTARILLADO!$C$33</f>
        <v>993.7700000000001</v>
      </c>
      <c r="G33" s="23">
        <f>+[32]ALCANTARILLADO!$D$33</f>
        <v>993.7700000000001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+[32]ACUEDUCTO!$B$35</f>
        <v>9234.94</v>
      </c>
      <c r="C35" s="19">
        <f>+[32]ACUEDUCTO!$C$35</f>
        <v>9234.94</v>
      </c>
      <c r="D35" s="26">
        <f>+[32]ACUEDUCTO!$D$35</f>
        <v>9234.94</v>
      </c>
      <c r="E35" s="13">
        <f>+[32]ALCANTARILLADO!$B$35</f>
        <v>4770.0640000000003</v>
      </c>
      <c r="F35" s="19">
        <f>+[32]ALCANTARILLADO!$C$35</f>
        <v>4770.0640000000003</v>
      </c>
      <c r="G35" s="23">
        <f>+[32]ALCANTARILLADO!$D$35</f>
        <v>4770.0640000000003</v>
      </c>
    </row>
    <row r="36" spans="1:150" s="6" customFormat="1" ht="15.95" customHeight="1" thickBot="1" x14ac:dyDescent="0.3">
      <c r="A36" s="11" t="s">
        <v>11</v>
      </c>
      <c r="B36" s="18">
        <f>+[32]ACUEDUCTO!$B$36</f>
        <v>2261.0509999999999</v>
      </c>
      <c r="C36" s="21">
        <f>+[32]ACUEDUCTO!$C$36</f>
        <v>2261.0509999999999</v>
      </c>
      <c r="D36" s="29">
        <f>+[32]ACUEDUCTO!$D$36</f>
        <v>2261.0509999999999</v>
      </c>
      <c r="E36" s="18">
        <f>+[32]ALCANTARILLADO!$B$36</f>
        <v>1291.9010000000001</v>
      </c>
      <c r="F36" s="21">
        <f>+[32]ALCANTARILLADO!$C$36</f>
        <v>1291.9010000000001</v>
      </c>
      <c r="G36" s="25">
        <f>+[32]ALCANTARILLADO!$D$36</f>
        <v>1291.9010000000001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tabSelected="1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I11" sqref="I11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34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+[33]ACUEDUCTO!$B$8</f>
        <v>6176.93</v>
      </c>
      <c r="C8" s="19">
        <f>+[33]ACUEDUCTO!$C$8</f>
        <v>6176.93</v>
      </c>
      <c r="D8" s="26">
        <f>+[33]ACUEDUCTO!$D$8</f>
        <v>6176.93</v>
      </c>
      <c r="E8" s="13">
        <f>+[33]ALCANTARILLADO!$B$8</f>
        <v>3532.8</v>
      </c>
      <c r="F8" s="19">
        <f>+[33]ALCANTARILLADO!$C$8</f>
        <v>3532.8</v>
      </c>
      <c r="G8" s="23">
        <f>+[33]ALCANTARILLADO!$D$8</f>
        <v>3532.8</v>
      </c>
    </row>
    <row r="9" spans="1:7" s="6" customFormat="1" ht="15.95" customHeight="1" x14ac:dyDescent="0.25">
      <c r="A9" s="5" t="s">
        <v>3</v>
      </c>
      <c r="B9" s="13">
        <f>+[33]ACUEDUCTO!$B$9</f>
        <v>1446.6339999999996</v>
      </c>
      <c r="C9" s="19">
        <f>+[33]ACUEDUCTO!$C$9</f>
        <v>1446.6339999999996</v>
      </c>
      <c r="D9" s="26">
        <f>+[33]ACUEDUCTO!$D$9</f>
        <v>1446.6339999999996</v>
      </c>
      <c r="E9" s="13">
        <f>+[33]ALCANTARILLADO!$B$9</f>
        <v>504.95199999999988</v>
      </c>
      <c r="F9" s="19">
        <f>+[33]ALCANTARILLADO!$C$9</f>
        <v>504.95199999999988</v>
      </c>
      <c r="G9" s="23">
        <f>+[33]ALCANTARILLADO!$D$9</f>
        <v>504.95199999999988</v>
      </c>
    </row>
    <row r="10" spans="1:7" s="6" customFormat="1" ht="15.95" customHeight="1" x14ac:dyDescent="0.25">
      <c r="A10" s="5" t="s">
        <v>18</v>
      </c>
      <c r="B10" s="13">
        <f>+[33]ACUEDUCTO!$B$10</f>
        <v>2066.6199999999994</v>
      </c>
      <c r="C10" s="19">
        <f>+[33]ACUEDUCTO!$C$10</f>
        <v>2066.6199999999994</v>
      </c>
      <c r="D10" s="26">
        <f>+[33]ACUEDUCTO!$D$10</f>
        <v>2066.6199999999994</v>
      </c>
      <c r="E10" s="13">
        <f>+[33]ALCANTARILLADO!$B$10</f>
        <v>721.3599999999999</v>
      </c>
      <c r="F10" s="19">
        <f>+[33]ALCANTARILLADO!$C$10</f>
        <v>721.3599999999999</v>
      </c>
      <c r="G10" s="23">
        <f>+[33]ALCANTARILLADO!$D$10</f>
        <v>721.3599999999999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+[33]ACUEDUCTO!$B$12</f>
        <v>6176.93</v>
      </c>
      <c r="C12" s="19">
        <f>+[33]ACUEDUCTO!$C$12</f>
        <v>6176.93</v>
      </c>
      <c r="D12" s="26">
        <f>+[33]ACUEDUCTO!$D$12</f>
        <v>6176.93</v>
      </c>
      <c r="E12" s="13">
        <f>+[33]ALCANTARILLADO!$B$12</f>
        <v>3532.8</v>
      </c>
      <c r="F12" s="19">
        <f>+[33]ALCANTARILLADO!$C$12</f>
        <v>3532.8</v>
      </c>
      <c r="G12" s="23">
        <f>+[33]ALCANTARILLADO!$D$12</f>
        <v>3532.8</v>
      </c>
    </row>
    <row r="13" spans="1:7" s="9" customFormat="1" ht="15.95" customHeight="1" x14ac:dyDescent="0.25">
      <c r="A13" s="8" t="s">
        <v>5</v>
      </c>
      <c r="B13" s="13">
        <f>+[33]ACUEDUCTO!$B$13</f>
        <v>1756.6269999999995</v>
      </c>
      <c r="C13" s="19">
        <f>+[33]ACUEDUCTO!$C$13</f>
        <v>1756.6269999999995</v>
      </c>
      <c r="D13" s="26">
        <f>+[33]ACUEDUCTO!$D$13</f>
        <v>1756.6269999999995</v>
      </c>
      <c r="E13" s="13">
        <f>+[33]ALCANTARILLADO!$B$13</f>
        <v>613.15599999999995</v>
      </c>
      <c r="F13" s="19">
        <f>+[33]ALCANTARILLADO!$C$13</f>
        <v>613.15599999999995</v>
      </c>
      <c r="G13" s="23">
        <f>+[33]ALCANTARILLADO!$D$13</f>
        <v>613.15599999999995</v>
      </c>
    </row>
    <row r="14" spans="1:7" s="6" customFormat="1" ht="15.95" customHeight="1" x14ac:dyDescent="0.25">
      <c r="A14" s="5" t="s">
        <v>18</v>
      </c>
      <c r="B14" s="13">
        <f>+[33]ACUEDUCTO!$B$14</f>
        <v>2066.6199999999994</v>
      </c>
      <c r="C14" s="19">
        <f>+[33]ACUEDUCTO!$C$14</f>
        <v>2066.6199999999994</v>
      </c>
      <c r="D14" s="26">
        <f>+[33]ACUEDUCTO!$D$14</f>
        <v>2066.6199999999994</v>
      </c>
      <c r="E14" s="13">
        <f>+[33]ALCANTARILLADO!$B$14</f>
        <v>721.3599999999999</v>
      </c>
      <c r="F14" s="19">
        <f>+[33]ALCANTARILLADO!$C$14</f>
        <v>721.3599999999999</v>
      </c>
      <c r="G14" s="23">
        <f>+[33]ALCANTARILLADO!$D$14</f>
        <v>721.3599999999999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+[33]ACUEDUCTO!$B$16</f>
        <v>6176.93</v>
      </c>
      <c r="C16" s="19">
        <f>+[33]ACUEDUCTO!$C$16</f>
        <v>6176.93</v>
      </c>
      <c r="D16" s="26">
        <f>+[33]ACUEDUCTO!$D$16</f>
        <v>6176.93</v>
      </c>
      <c r="E16" s="13">
        <f>+[33]ALCANTARILLADO!$B$16</f>
        <v>3532.8</v>
      </c>
      <c r="F16" s="19">
        <f>+[33]ALCANTARILLADO!$C$16</f>
        <v>3532.8</v>
      </c>
      <c r="G16" s="23">
        <f>+[33]ALCANTARILLADO!$D$16</f>
        <v>3532.8</v>
      </c>
    </row>
    <row r="17" spans="1:150" s="6" customFormat="1" ht="15.95" customHeight="1" x14ac:dyDescent="0.25">
      <c r="A17" s="5" t="s">
        <v>5</v>
      </c>
      <c r="B17" s="13">
        <f>+[33]ACUEDUCTO!$B$17</f>
        <v>1963.2889999999993</v>
      </c>
      <c r="C17" s="19">
        <f>+[33]ACUEDUCTO!$C$17</f>
        <v>1963.2889999999993</v>
      </c>
      <c r="D17" s="26">
        <f>+[33]ACUEDUCTO!$D$17</f>
        <v>1963.2889999999993</v>
      </c>
      <c r="E17" s="13">
        <f>+[33]ALCANTARILLADO!$B$17</f>
        <v>685.29199999999992</v>
      </c>
      <c r="F17" s="19">
        <f>+[33]ALCANTARILLADO!$C$17</f>
        <v>685.29199999999992</v>
      </c>
      <c r="G17" s="23">
        <f>+[33]ALCANTARILLADO!$D$17</f>
        <v>685.29199999999992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+[33]ACUEDUCTO!$B$18</f>
        <v>2066.6199999999994</v>
      </c>
      <c r="C18" s="19">
        <f>+[33]ACUEDUCTO!$C$18</f>
        <v>2066.6199999999994</v>
      </c>
      <c r="D18" s="26">
        <f>+[33]ACUEDUCTO!$D$18</f>
        <v>2066.6199999999994</v>
      </c>
      <c r="E18" s="13">
        <f>+[33]ALCANTARILLADO!$B$18</f>
        <v>721.3599999999999</v>
      </c>
      <c r="F18" s="19">
        <f>+[33]ALCANTARILLADO!$C$18</f>
        <v>721.3599999999999</v>
      </c>
      <c r="G18" s="23">
        <f>+[33]ALCANTARILLADO!$D$18</f>
        <v>721.3599999999999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+[33]ACUEDUCTO!$B$20</f>
        <v>6176.93</v>
      </c>
      <c r="C20" s="19">
        <f>+[33]ACUEDUCTO!$C$20</f>
        <v>6176.93</v>
      </c>
      <c r="D20" s="26">
        <f>+[33]ACUEDUCTO!$D$20</f>
        <v>6176.93</v>
      </c>
      <c r="E20" s="13">
        <f>+[33]ALCANTARILLADO!$B$20</f>
        <v>3532.8</v>
      </c>
      <c r="F20" s="19">
        <f>+[33]ALCANTARILLADO!$C$20</f>
        <v>3532.8</v>
      </c>
      <c r="G20" s="23">
        <f>+[33]ALCANTARILLADO!$D$20</f>
        <v>3532.8</v>
      </c>
    </row>
    <row r="21" spans="1:150" s="6" customFormat="1" ht="15.95" customHeight="1" x14ac:dyDescent="0.25">
      <c r="A21" s="5" t="s">
        <v>11</v>
      </c>
      <c r="B21" s="13">
        <f>+[33]ACUEDUCTO!$B$21</f>
        <v>2066.6199999999994</v>
      </c>
      <c r="C21" s="19">
        <f>+[33]ACUEDUCTO!$C$21</f>
        <v>2066.6199999999994</v>
      </c>
      <c r="D21" s="26">
        <f>+[33]ACUEDUCTO!$D$21</f>
        <v>2066.6199999999994</v>
      </c>
      <c r="E21" s="13">
        <f>+[33]ALCANTARILLADO!$B$21</f>
        <v>721.3599999999999</v>
      </c>
      <c r="F21" s="19">
        <f>+[33]ALCANTARILLADO!$C$21</f>
        <v>721.3599999999999</v>
      </c>
      <c r="G21" s="23">
        <f>+[33]ALCANTARILLADO!$D$21</f>
        <v>721.3599999999999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+[33]ACUEDUCTO!$B$23</f>
        <v>9265.3950000000004</v>
      </c>
      <c r="C23" s="19">
        <f>+[33]ACUEDUCTO!$C$23</f>
        <v>9265.3950000000004</v>
      </c>
      <c r="D23" s="26">
        <f>+[33]ACUEDUCTO!$D$23</f>
        <v>9265.3950000000004</v>
      </c>
      <c r="E23" s="13">
        <f>+[33]ALCANTARILLADO!$B$23</f>
        <v>5299.2000000000007</v>
      </c>
      <c r="F23" s="19">
        <f>+[33]ALCANTARILLADO!$C$23</f>
        <v>5299.2000000000007</v>
      </c>
      <c r="G23" s="23">
        <f>+[33]ALCANTARILLADO!$D$23</f>
        <v>5299.2000000000007</v>
      </c>
    </row>
    <row r="24" spans="1:150" s="6" customFormat="1" ht="15.95" customHeight="1" x14ac:dyDescent="0.25">
      <c r="A24" s="5" t="s">
        <v>11</v>
      </c>
      <c r="B24" s="13">
        <f>+[33]ACUEDUCTO!$B$24</f>
        <v>3099.9299999999994</v>
      </c>
      <c r="C24" s="19">
        <f>+[33]ACUEDUCTO!$C$24</f>
        <v>3099.9299999999994</v>
      </c>
      <c r="D24" s="26">
        <f>+[33]ACUEDUCTO!$D$24</f>
        <v>3099.9299999999994</v>
      </c>
      <c r="E24" s="13">
        <f>+[33]ALCANTARILLADO!$B$24</f>
        <v>1082.04</v>
      </c>
      <c r="F24" s="19">
        <f>+[33]ALCANTARILLADO!$C$24</f>
        <v>1082.04</v>
      </c>
      <c r="G24" s="23">
        <f>+[33]ALCANTARILLADO!$D$24</f>
        <v>1082.04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+[33]ACUEDUCTO!$B$26</f>
        <v>9883.0880000000016</v>
      </c>
      <c r="C26" s="19">
        <f>+[33]ACUEDUCTO!$C$26</f>
        <v>9883.0880000000016</v>
      </c>
      <c r="D26" s="26">
        <f>+[33]ACUEDUCTO!$D$26</f>
        <v>9883.0880000000016</v>
      </c>
      <c r="E26" s="13">
        <f>+[33]ALCANTARILLADO!$B$26</f>
        <v>5652.4800000000005</v>
      </c>
      <c r="F26" s="19">
        <f>+[33]ALCANTARILLADO!$C$26</f>
        <v>5652.4800000000005</v>
      </c>
      <c r="G26" s="23">
        <f>+[33]ALCANTARILLADO!$D$26</f>
        <v>5652.4800000000005</v>
      </c>
    </row>
    <row r="27" spans="1:150" s="6" customFormat="1" ht="15.95" customHeight="1" x14ac:dyDescent="0.25">
      <c r="A27" s="5" t="s">
        <v>11</v>
      </c>
      <c r="B27" s="13">
        <f>+[33]ACUEDUCTO!$B$27</f>
        <v>3306.5919999999992</v>
      </c>
      <c r="C27" s="19">
        <f>+[33]ACUEDUCTO!$C$27</f>
        <v>3306.5919999999992</v>
      </c>
      <c r="D27" s="26">
        <f>+[33]ACUEDUCTO!$D$27</f>
        <v>3306.5919999999992</v>
      </c>
      <c r="E27" s="13">
        <f>+[33]ALCANTARILLADO!$B$27</f>
        <v>1154.1759999999999</v>
      </c>
      <c r="F27" s="19">
        <f>+[33]ALCANTARILLADO!$C$27</f>
        <v>1154.1759999999999</v>
      </c>
      <c r="G27" s="23">
        <f>+[33]ALCANTARILLADO!$D$27</f>
        <v>1154.1759999999999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+[33]ACUEDUCTO!$B$29</f>
        <v>9265.3950000000004</v>
      </c>
      <c r="C29" s="19">
        <f>+[33]ACUEDUCTO!$C$29</f>
        <v>9265.3950000000004</v>
      </c>
      <c r="D29" s="26">
        <f>+[33]ACUEDUCTO!$D$29</f>
        <v>9265.3950000000004</v>
      </c>
      <c r="E29" s="13">
        <f>+[33]ALCANTARILLADO!$B$29</f>
        <v>5299.2000000000007</v>
      </c>
      <c r="F29" s="19">
        <f>+[33]ALCANTARILLADO!$C$29</f>
        <v>5299.2000000000007</v>
      </c>
      <c r="G29" s="23">
        <f>+[33]ALCANTARILLADO!$D$29</f>
        <v>5299.2000000000007</v>
      </c>
    </row>
    <row r="30" spans="1:150" s="6" customFormat="1" ht="15.95" customHeight="1" x14ac:dyDescent="0.25">
      <c r="A30" s="5" t="s">
        <v>11</v>
      </c>
      <c r="B30" s="13">
        <f>+[33]ACUEDUCTO!$B$30</f>
        <v>3099.9299999999994</v>
      </c>
      <c r="C30" s="19">
        <f>+[33]ACUEDUCTO!$C$30</f>
        <v>3099.9299999999994</v>
      </c>
      <c r="D30" s="26">
        <f>+[33]ACUEDUCTO!$D$30</f>
        <v>3099.9299999999994</v>
      </c>
      <c r="E30" s="13">
        <f>+[33]ALCANTARILLADO!$B$30</f>
        <v>1082.04</v>
      </c>
      <c r="F30" s="19">
        <f>+[33]ALCANTARILLADO!$C$30</f>
        <v>1082.04</v>
      </c>
      <c r="G30" s="23">
        <f>+[33]ALCANTARILLADO!$D$30</f>
        <v>1082.04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+[33]ACUEDUCTO!$B$32</f>
        <v>6176.93</v>
      </c>
      <c r="C32" s="19">
        <f>+[33]ACUEDUCTO!$C$32</f>
        <v>6176.93</v>
      </c>
      <c r="D32" s="26">
        <f>+[33]ACUEDUCTO!$D$32</f>
        <v>6176.93</v>
      </c>
      <c r="E32" s="13">
        <f>+[33]ALCANTARILLADO!$B$32</f>
        <v>3532.8</v>
      </c>
      <c r="F32" s="19">
        <f>+[33]ALCANTARILLADO!$C$32</f>
        <v>3532.8</v>
      </c>
      <c r="G32" s="23">
        <f>+[33]ALCANTARILLADO!$D$32</f>
        <v>3532.8</v>
      </c>
    </row>
    <row r="33" spans="1:150" s="6" customFormat="1" ht="15.95" customHeight="1" x14ac:dyDescent="0.25">
      <c r="A33" s="5" t="s">
        <v>11</v>
      </c>
      <c r="B33" s="13">
        <f>+[33]ACUEDUCTO!$B$33</f>
        <v>2066.6199999999994</v>
      </c>
      <c r="C33" s="19">
        <f>+[33]ACUEDUCTO!$C$33</f>
        <v>2066.6199999999994</v>
      </c>
      <c r="D33" s="26">
        <f>+[33]ACUEDUCTO!$D$33</f>
        <v>2066.6199999999994</v>
      </c>
      <c r="E33" s="13">
        <f>+[33]ALCANTARILLADO!$B$33</f>
        <v>721.3599999999999</v>
      </c>
      <c r="F33" s="19">
        <f>+[33]ALCANTARILLADO!$C$33</f>
        <v>721.3599999999999</v>
      </c>
      <c r="G33" s="23">
        <f>+[33]ALCANTARILLADO!$D$33</f>
        <v>721.3599999999999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+[33]ACUEDUCTO!$B$35</f>
        <v>8030.0090000000009</v>
      </c>
      <c r="C35" s="19">
        <f>+[33]ACUEDUCTO!$C$35</f>
        <v>8030.0090000000009</v>
      </c>
      <c r="D35" s="26">
        <f>+[33]ACUEDUCTO!$D$35</f>
        <v>8030.0090000000009</v>
      </c>
      <c r="E35" s="13">
        <f>+[33]ALCANTARILLADO!$B$35</f>
        <v>4592.6400000000003</v>
      </c>
      <c r="F35" s="19">
        <f>+[33]ALCANTARILLADO!$C$35</f>
        <v>4592.6400000000003</v>
      </c>
      <c r="G35" s="23">
        <f>+[33]ALCANTARILLADO!$D$35</f>
        <v>4592.6400000000003</v>
      </c>
    </row>
    <row r="36" spans="1:150" s="6" customFormat="1" ht="15.95" customHeight="1" thickBot="1" x14ac:dyDescent="0.3">
      <c r="A36" s="11" t="s">
        <v>11</v>
      </c>
      <c r="B36" s="18">
        <f>+[33]ACUEDUCTO!$B$36</f>
        <v>2686.6059999999993</v>
      </c>
      <c r="C36" s="21">
        <f>+[33]ACUEDUCTO!$C$36</f>
        <v>2686.6059999999993</v>
      </c>
      <c r="D36" s="29">
        <f>+[33]ACUEDUCTO!$D$36</f>
        <v>2686.6059999999993</v>
      </c>
      <c r="E36" s="18">
        <f>+[33]ALCANTARILLADO!$B$36</f>
        <v>937.76799999999992</v>
      </c>
      <c r="F36" s="21">
        <f>+[33]ALCANTARILLADO!$C$36</f>
        <v>937.76799999999992</v>
      </c>
      <c r="G36" s="25">
        <f>+[33]ALCANTARILLADO!$D$36</f>
        <v>937.76799999999992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37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+[4]ACUEDUCTO!$B$8</f>
        <v>6025.88</v>
      </c>
      <c r="C8" s="19">
        <f>+[4]ACUEDUCTO!$C$8</f>
        <v>6025.88</v>
      </c>
      <c r="D8" s="26">
        <f>+[4]ACUEDUCTO!$D$8</f>
        <v>6025.88</v>
      </c>
      <c r="E8" s="13">
        <f>+[4]ALCANTARILLADO!$B$8</f>
        <v>3283.56</v>
      </c>
      <c r="F8" s="19">
        <f>+[4]ALCANTARILLADO!$C$8</f>
        <v>3283.56</v>
      </c>
      <c r="G8" s="23">
        <f>+[4]ALCANTARILLADO!$D$8</f>
        <v>3283.56</v>
      </c>
    </row>
    <row r="9" spans="1:7" s="6" customFormat="1" ht="15.95" customHeight="1" x14ac:dyDescent="0.25">
      <c r="A9" s="5" t="s">
        <v>3</v>
      </c>
      <c r="B9" s="13">
        <f>+[4]ACUEDUCTO!$B$9</f>
        <v>647.904</v>
      </c>
      <c r="C9" s="19">
        <f>+[4]ACUEDUCTO!$C$9</f>
        <v>647.904</v>
      </c>
      <c r="D9" s="26">
        <f>+[4]ACUEDUCTO!$D$9</f>
        <v>647.904</v>
      </c>
      <c r="E9" s="13">
        <f>+[4]ALCANTARILLADO!$B$9</f>
        <v>306.92100000000005</v>
      </c>
      <c r="F9" s="19">
        <f>+[4]ALCANTARILLADO!$C$9</f>
        <v>306.92100000000005</v>
      </c>
      <c r="G9" s="23">
        <f>+[4]ALCANTARILLADO!$D$9</f>
        <v>306.92100000000005</v>
      </c>
    </row>
    <row r="10" spans="1:7" s="6" customFormat="1" ht="15.95" customHeight="1" x14ac:dyDescent="0.25">
      <c r="A10" s="5" t="s">
        <v>18</v>
      </c>
      <c r="B10" s="13">
        <f>+[4]ACUEDUCTO!$B$10</f>
        <v>2159.6799999999998</v>
      </c>
      <c r="C10" s="19">
        <f>+[4]ACUEDUCTO!$C$10</f>
        <v>2159.6799999999998</v>
      </c>
      <c r="D10" s="26">
        <f>+[4]ACUEDUCTO!$D$10</f>
        <v>2159.6799999999998</v>
      </c>
      <c r="E10" s="13">
        <f>+[4]ALCANTARILLADO!$B$10</f>
        <v>1023.07</v>
      </c>
      <c r="F10" s="19">
        <f>+[4]ALCANTARILLADO!$C$10</f>
        <v>1023.07</v>
      </c>
      <c r="G10" s="23">
        <f>+[4]ALCANTARILLADO!$D$10</f>
        <v>1023.07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+[4]ACUEDUCTO!$B$12</f>
        <v>6025.88</v>
      </c>
      <c r="C12" s="19">
        <f>+[4]ACUEDUCTO!$C$12</f>
        <v>6025.88</v>
      </c>
      <c r="D12" s="26">
        <f>+[4]ACUEDUCTO!$D$12</f>
        <v>6025.88</v>
      </c>
      <c r="E12" s="13">
        <f>+[4]ALCANTARILLADO!$B$12</f>
        <v>3283.56</v>
      </c>
      <c r="F12" s="19">
        <f>+[4]ALCANTARILLADO!$C$12</f>
        <v>3283.56</v>
      </c>
      <c r="G12" s="23">
        <f>+[4]ALCANTARILLADO!$D$12</f>
        <v>3283.56</v>
      </c>
    </row>
    <row r="13" spans="1:7" s="9" customFormat="1" ht="15.95" customHeight="1" x14ac:dyDescent="0.25">
      <c r="A13" s="8" t="s">
        <v>5</v>
      </c>
      <c r="B13" s="13">
        <f>+[4]ACUEDUCTO!$B$13</f>
        <v>1295.8079999999998</v>
      </c>
      <c r="C13" s="19">
        <f>+[4]ACUEDUCTO!$C$13</f>
        <v>1295.8079999999998</v>
      </c>
      <c r="D13" s="26">
        <f>+[4]ACUEDUCTO!$D$13</f>
        <v>1295.8079999999998</v>
      </c>
      <c r="E13" s="13">
        <f>+[4]ALCANTARILLADO!$B$13</f>
        <v>613.84199999999998</v>
      </c>
      <c r="F13" s="19">
        <f>+[4]ALCANTARILLADO!$C$13</f>
        <v>613.84199999999998</v>
      </c>
      <c r="G13" s="23">
        <f>+[4]ALCANTARILLADO!$D$13</f>
        <v>613.84199999999998</v>
      </c>
    </row>
    <row r="14" spans="1:7" s="6" customFormat="1" ht="15.95" customHeight="1" x14ac:dyDescent="0.25">
      <c r="A14" s="5" t="s">
        <v>18</v>
      </c>
      <c r="B14" s="13">
        <f>+[4]ACUEDUCTO!$B$14</f>
        <v>2159.6799999999998</v>
      </c>
      <c r="C14" s="19">
        <f>+[4]ACUEDUCTO!$C$14</f>
        <v>2159.6799999999998</v>
      </c>
      <c r="D14" s="26">
        <f>+[4]ACUEDUCTO!$D$14</f>
        <v>2159.6799999999998</v>
      </c>
      <c r="E14" s="13">
        <f>+[4]ALCANTARILLADO!$B$14</f>
        <v>1023.07</v>
      </c>
      <c r="F14" s="19">
        <f>+[4]ALCANTARILLADO!$C$14</f>
        <v>1023.07</v>
      </c>
      <c r="G14" s="23">
        <f>+[4]ALCANTARILLADO!$D$14</f>
        <v>1023.07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+[4]ACUEDUCTO!$B$16</f>
        <v>6025.88</v>
      </c>
      <c r="C16" s="19">
        <f>+[4]ACUEDUCTO!$C$16</f>
        <v>6025.88</v>
      </c>
      <c r="D16" s="26">
        <f>+[4]ACUEDUCTO!$D$16</f>
        <v>6025.88</v>
      </c>
      <c r="E16" s="13">
        <f>+[4]ALCANTARILLADO!$B$16</f>
        <v>3283.56</v>
      </c>
      <c r="F16" s="19">
        <f>+[4]ALCANTARILLADO!$C$16</f>
        <v>3283.56</v>
      </c>
      <c r="G16" s="23">
        <f>+[4]ALCANTARILLADO!$D$16</f>
        <v>3283.56</v>
      </c>
    </row>
    <row r="17" spans="1:150" s="6" customFormat="1" ht="15.95" customHeight="1" x14ac:dyDescent="0.25">
      <c r="A17" s="5" t="s">
        <v>5</v>
      </c>
      <c r="B17" s="13">
        <f>+[4]ACUEDUCTO!$B$17</f>
        <v>1835.7279999999998</v>
      </c>
      <c r="C17" s="19">
        <f>+[4]ACUEDUCTO!$C$17</f>
        <v>1835.7279999999998</v>
      </c>
      <c r="D17" s="26">
        <f>+[4]ACUEDUCTO!$D$17</f>
        <v>1835.7279999999998</v>
      </c>
      <c r="E17" s="13">
        <f>+[4]ALCANTARILLADO!$B$17</f>
        <v>869.60950000000003</v>
      </c>
      <c r="F17" s="19">
        <f>+[4]ALCANTARILLADO!$C$17</f>
        <v>869.60950000000003</v>
      </c>
      <c r="G17" s="23">
        <f>+[4]ALCANTARILLADO!$D$17</f>
        <v>869.60950000000003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+[4]ACUEDUCTO!$B$18</f>
        <v>2159.6799999999998</v>
      </c>
      <c r="C18" s="19">
        <f>+[4]ACUEDUCTO!$C$18</f>
        <v>2159.6799999999998</v>
      </c>
      <c r="D18" s="26">
        <f>+[4]ACUEDUCTO!$D$18</f>
        <v>2159.6799999999998</v>
      </c>
      <c r="E18" s="13">
        <f>+[4]ALCANTARILLADO!$B$18</f>
        <v>1023.07</v>
      </c>
      <c r="F18" s="19">
        <f>+[4]ALCANTARILLADO!$C$18</f>
        <v>1023.07</v>
      </c>
      <c r="G18" s="23">
        <f>+[4]ALCANTARILLADO!$D$18</f>
        <v>1023.07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+[4]ACUEDUCTO!$B$20</f>
        <v>6025.88</v>
      </c>
      <c r="C20" s="19">
        <f>+[4]ACUEDUCTO!$C$20</f>
        <v>6025.88</v>
      </c>
      <c r="D20" s="26">
        <f>+[4]ACUEDUCTO!$D$20</f>
        <v>6025.88</v>
      </c>
      <c r="E20" s="13">
        <f>+[4]ALCANTARILLADO!$B$20</f>
        <v>3283.56</v>
      </c>
      <c r="F20" s="19">
        <f>+[4]ALCANTARILLADO!$C$20</f>
        <v>3283.56</v>
      </c>
      <c r="G20" s="23">
        <f>+[4]ALCANTARILLADO!$D$20</f>
        <v>3283.56</v>
      </c>
    </row>
    <row r="21" spans="1:150" s="6" customFormat="1" ht="15.95" customHeight="1" x14ac:dyDescent="0.25">
      <c r="A21" s="5" t="s">
        <v>11</v>
      </c>
      <c r="B21" s="13">
        <f>+[4]ACUEDUCTO!$B$21</f>
        <v>2159.6799999999998</v>
      </c>
      <c r="C21" s="19">
        <f>+[4]ACUEDUCTO!$C$21</f>
        <v>2159.6799999999998</v>
      </c>
      <c r="D21" s="26">
        <f>+[4]ACUEDUCTO!$D$21</f>
        <v>2159.6799999999998</v>
      </c>
      <c r="E21" s="13">
        <f>+[4]ALCANTARILLADO!$B$21</f>
        <v>1023.07</v>
      </c>
      <c r="F21" s="19">
        <f>+[4]ALCANTARILLADO!$C$21</f>
        <v>1023.07</v>
      </c>
      <c r="G21" s="23">
        <f>+[4]ALCANTARILLADO!$D$21</f>
        <v>1023.07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+[4]ACUEDUCTO!$B$23</f>
        <v>9038.82</v>
      </c>
      <c r="C23" s="19">
        <f>+[4]ACUEDUCTO!$C$23</f>
        <v>9038.82</v>
      </c>
      <c r="D23" s="26">
        <f>+[4]ACUEDUCTO!$D$23</f>
        <v>9038.82</v>
      </c>
      <c r="E23" s="13">
        <f>+[4]ALCANTARILLADO!$B$23</f>
        <v>4925.34</v>
      </c>
      <c r="F23" s="19">
        <f>+[4]ALCANTARILLADO!$C$23</f>
        <v>4925.34</v>
      </c>
      <c r="G23" s="23">
        <f>+[4]ALCANTARILLADO!$D$23</f>
        <v>4925.34</v>
      </c>
    </row>
    <row r="24" spans="1:150" s="6" customFormat="1" ht="15.95" customHeight="1" x14ac:dyDescent="0.25">
      <c r="A24" s="5" t="s">
        <v>11</v>
      </c>
      <c r="B24" s="13">
        <f>+[4]ACUEDUCTO!$B$24</f>
        <v>3239.5199999999995</v>
      </c>
      <c r="C24" s="19">
        <f>+[4]ACUEDUCTO!$C$24</f>
        <v>3239.5199999999995</v>
      </c>
      <c r="D24" s="26">
        <f>+[4]ACUEDUCTO!$D$24</f>
        <v>3239.5199999999995</v>
      </c>
      <c r="E24" s="13">
        <f>+[4]ALCANTARILLADO!$B$24</f>
        <v>1534.605</v>
      </c>
      <c r="F24" s="19">
        <f>+[4]ALCANTARILLADO!$C$24</f>
        <v>1534.605</v>
      </c>
      <c r="G24" s="23">
        <f>+[4]ALCANTARILLADO!$D$24</f>
        <v>1534.605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+[4]ACUEDUCTO!$B$26</f>
        <v>9641.4080000000013</v>
      </c>
      <c r="C26" s="19">
        <f>+[4]ACUEDUCTO!$C$26</f>
        <v>9641.4080000000013</v>
      </c>
      <c r="D26" s="26">
        <f>+[4]ACUEDUCTO!$D$26</f>
        <v>9641.4080000000013</v>
      </c>
      <c r="E26" s="13">
        <f>+[4]ALCANTARILLADO!$B$26</f>
        <v>5253.6959999999999</v>
      </c>
      <c r="F26" s="19">
        <f>+[4]ALCANTARILLADO!$C$26</f>
        <v>5253.6959999999999</v>
      </c>
      <c r="G26" s="23">
        <f>+[4]ALCANTARILLADO!$D$26</f>
        <v>5253.6959999999999</v>
      </c>
    </row>
    <row r="27" spans="1:150" s="6" customFormat="1" ht="15.95" customHeight="1" x14ac:dyDescent="0.25">
      <c r="A27" s="5" t="s">
        <v>11</v>
      </c>
      <c r="B27" s="13">
        <f>+[4]ACUEDUCTO!$B$27</f>
        <v>3455.4879999999998</v>
      </c>
      <c r="C27" s="19">
        <f>+[4]ACUEDUCTO!$C$27</f>
        <v>3455.4879999999998</v>
      </c>
      <c r="D27" s="26">
        <f>+[4]ACUEDUCTO!$D$27</f>
        <v>3455.4879999999998</v>
      </c>
      <c r="E27" s="13">
        <f>+[4]ALCANTARILLADO!$B$27</f>
        <v>1636.9120000000003</v>
      </c>
      <c r="F27" s="19">
        <f>+[4]ALCANTARILLADO!$C$27</f>
        <v>1636.9120000000003</v>
      </c>
      <c r="G27" s="23">
        <f>+[4]ALCANTARILLADO!$D$27</f>
        <v>1636.9120000000003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+[4]ACUEDUCTO!$B$29</f>
        <v>9038.82</v>
      </c>
      <c r="C29" s="19">
        <f>+[4]ACUEDUCTO!$C$29</f>
        <v>9038.82</v>
      </c>
      <c r="D29" s="26">
        <f>+[4]ACUEDUCTO!$D$29</f>
        <v>9038.82</v>
      </c>
      <c r="E29" s="13">
        <f>+[4]ALCANTARILLADO!$B$29</f>
        <v>4925.34</v>
      </c>
      <c r="F29" s="19">
        <f>+[4]ALCANTARILLADO!$C$29</f>
        <v>4925.34</v>
      </c>
      <c r="G29" s="23">
        <f>+[4]ALCANTARILLADO!$D$29</f>
        <v>4925.34</v>
      </c>
    </row>
    <row r="30" spans="1:150" s="6" customFormat="1" ht="15.95" customHeight="1" x14ac:dyDescent="0.25">
      <c r="A30" s="5" t="s">
        <v>11</v>
      </c>
      <c r="B30" s="13">
        <f>+[4]ACUEDUCTO!$B$30</f>
        <v>3239.5199999999995</v>
      </c>
      <c r="C30" s="19">
        <f>+[4]ACUEDUCTO!$C$30</f>
        <v>3239.5199999999995</v>
      </c>
      <c r="D30" s="26">
        <f>+[4]ACUEDUCTO!$D$30</f>
        <v>3239.5199999999995</v>
      </c>
      <c r="E30" s="13">
        <f>+[4]ALCANTARILLADO!$B$30</f>
        <v>1534.605</v>
      </c>
      <c r="F30" s="19">
        <f>+[4]ALCANTARILLADO!$C$30</f>
        <v>1534.605</v>
      </c>
      <c r="G30" s="23">
        <f>+[4]ALCANTARILLADO!$D$30</f>
        <v>1534.605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+[4]ACUEDUCTO!$B$32</f>
        <v>6025.88</v>
      </c>
      <c r="C32" s="19">
        <f>+[4]ACUEDUCTO!$C$32</f>
        <v>6025.88</v>
      </c>
      <c r="D32" s="26">
        <f>+[4]ACUEDUCTO!$D$32</f>
        <v>6025.88</v>
      </c>
      <c r="E32" s="13">
        <f>+[4]ALCANTARILLADO!$B$32</f>
        <v>3283.56</v>
      </c>
      <c r="F32" s="19">
        <f>+[4]ALCANTARILLADO!$C$32</f>
        <v>3283.56</v>
      </c>
      <c r="G32" s="23">
        <f>+[4]ALCANTARILLADO!$D$32</f>
        <v>3283.56</v>
      </c>
    </row>
    <row r="33" spans="1:150" s="6" customFormat="1" ht="15.95" customHeight="1" x14ac:dyDescent="0.25">
      <c r="A33" s="5" t="s">
        <v>11</v>
      </c>
      <c r="B33" s="13">
        <f>+[4]ACUEDUCTO!$B$33</f>
        <v>2159.6799999999998</v>
      </c>
      <c r="C33" s="19">
        <f>+[4]ACUEDUCTO!$C$33</f>
        <v>2159.6799999999998</v>
      </c>
      <c r="D33" s="26">
        <f>+[4]ACUEDUCTO!$D$33</f>
        <v>2159.6799999999998</v>
      </c>
      <c r="E33" s="13">
        <f>+[4]ALCANTARILLADO!$B$33</f>
        <v>1023.07</v>
      </c>
      <c r="F33" s="19">
        <f>+[4]ALCANTARILLADO!$C$33</f>
        <v>1023.07</v>
      </c>
      <c r="G33" s="23">
        <f>+[4]ALCANTARILLADO!$D$33</f>
        <v>1023.07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+[4]ACUEDUCTO!$B$35</f>
        <v>7833.6440000000002</v>
      </c>
      <c r="C35" s="19">
        <f>+[4]ACUEDUCTO!$C$35</f>
        <v>7833.6440000000002</v>
      </c>
      <c r="D35" s="26">
        <f>+[4]ACUEDUCTO!$D$35</f>
        <v>7833.6440000000002</v>
      </c>
      <c r="E35" s="13">
        <f>+[4]ALCANTARILLADO!$B$35</f>
        <v>4268.6279999999997</v>
      </c>
      <c r="F35" s="19">
        <f>+[4]ALCANTARILLADO!$C$35</f>
        <v>4268.6279999999997</v>
      </c>
      <c r="G35" s="23">
        <f>+[4]ALCANTARILLADO!$D$35</f>
        <v>4268.6279999999997</v>
      </c>
    </row>
    <row r="36" spans="1:150" s="6" customFormat="1" ht="15.95" customHeight="1" thickBot="1" x14ac:dyDescent="0.3">
      <c r="A36" s="11" t="s">
        <v>11</v>
      </c>
      <c r="B36" s="18">
        <f>+[4]ACUEDUCTO!$B$36</f>
        <v>2807.5839999999998</v>
      </c>
      <c r="C36" s="21">
        <f>+[4]ACUEDUCTO!$C$36</f>
        <v>2807.5839999999998</v>
      </c>
      <c r="D36" s="29">
        <f>+[4]ACUEDUCTO!$D$36</f>
        <v>2807.5839999999998</v>
      </c>
      <c r="E36" s="18">
        <f>+[4]ALCANTARILLADO!$B$36</f>
        <v>1329.9910000000002</v>
      </c>
      <c r="F36" s="21">
        <f>+[4]ALCANTARILLADO!$C$36</f>
        <v>1329.9910000000002</v>
      </c>
      <c r="G36" s="25">
        <f>+[4]ALCANTARILLADO!$D$36</f>
        <v>1329.9910000000002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38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+[5]ACUEDUCTO!$B$8</f>
        <v>6176.93</v>
      </c>
      <c r="C8" s="19">
        <f>+[5]ACUEDUCTO!$C$8</f>
        <v>6176.93</v>
      </c>
      <c r="D8" s="26">
        <f>+[5]ACUEDUCTO!$D$8</f>
        <v>6176.93</v>
      </c>
      <c r="E8" s="13">
        <f>+[5]ALCANTARILLADO!$B$8</f>
        <v>3531.25</v>
      </c>
      <c r="F8" s="19">
        <f>+[5]ALCANTARILLADO!$C$8</f>
        <v>3531.25</v>
      </c>
      <c r="G8" s="23">
        <f>+[5]ALCANTARILLADO!$D$8</f>
        <v>3531.25</v>
      </c>
    </row>
    <row r="9" spans="1:7" s="6" customFormat="1" ht="15.95" customHeight="1" x14ac:dyDescent="0.25">
      <c r="A9" s="5" t="s">
        <v>3</v>
      </c>
      <c r="B9" s="13">
        <f>+[5]ACUEDUCTO!$B$9</f>
        <v>1033.3099999999997</v>
      </c>
      <c r="C9" s="19">
        <f>+[5]ACUEDUCTO!$C$9</f>
        <v>1033.3099999999997</v>
      </c>
      <c r="D9" s="26">
        <f>+[5]ACUEDUCTO!$D$9</f>
        <v>1033.3099999999997</v>
      </c>
      <c r="E9" s="13">
        <f>+[5]ALCANTARILLADO!$B$9</f>
        <v>589.26</v>
      </c>
      <c r="F9" s="19">
        <f>+[5]ALCANTARILLADO!$C$9</f>
        <v>589.26</v>
      </c>
      <c r="G9" s="23">
        <f>+[5]ALCANTARILLADO!$D$9</f>
        <v>589.26</v>
      </c>
    </row>
    <row r="10" spans="1:7" s="6" customFormat="1" ht="15.95" customHeight="1" x14ac:dyDescent="0.25">
      <c r="A10" s="5" t="s">
        <v>18</v>
      </c>
      <c r="B10" s="13">
        <f>+[5]ACUEDUCTO!$B$10</f>
        <v>2066.6199999999994</v>
      </c>
      <c r="C10" s="19">
        <f>+[5]ACUEDUCTO!$C$10</f>
        <v>2066.6199999999994</v>
      </c>
      <c r="D10" s="26">
        <f>+[5]ACUEDUCTO!$D$10</f>
        <v>2066.6199999999994</v>
      </c>
      <c r="E10" s="13">
        <f>+[5]ALCANTARILLADO!$B$10</f>
        <v>1178.52</v>
      </c>
      <c r="F10" s="19">
        <f>+[5]ALCANTARILLADO!$C$10</f>
        <v>1178.52</v>
      </c>
      <c r="G10" s="23">
        <f>+[5]ALCANTARILLADO!$D$10</f>
        <v>1178.52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+[5]ACUEDUCTO!$B$12</f>
        <v>6176.93</v>
      </c>
      <c r="C12" s="19">
        <f>+[5]ACUEDUCTO!$C$12</f>
        <v>6176.93</v>
      </c>
      <c r="D12" s="26">
        <f>+[5]ACUEDUCTO!$D$12</f>
        <v>6176.93</v>
      </c>
      <c r="E12" s="13">
        <f>+[5]ALCANTARILLADO!$B$12</f>
        <v>3531.25</v>
      </c>
      <c r="F12" s="19">
        <f>+[5]ALCANTARILLADO!$C$12</f>
        <v>3531.25</v>
      </c>
      <c r="G12" s="23">
        <f>+[5]ALCANTARILLADO!$D$12</f>
        <v>3531.25</v>
      </c>
    </row>
    <row r="13" spans="1:7" s="9" customFormat="1" ht="15.95" customHeight="1" x14ac:dyDescent="0.25">
      <c r="A13" s="8" t="s">
        <v>5</v>
      </c>
      <c r="B13" s="13">
        <f>+[5]ACUEDUCTO!$B$13</f>
        <v>1549.9649999999997</v>
      </c>
      <c r="C13" s="19">
        <f>+[5]ACUEDUCTO!$C$13</f>
        <v>1549.9649999999997</v>
      </c>
      <c r="D13" s="26">
        <f>+[5]ACUEDUCTO!$D$13</f>
        <v>1549.9649999999997</v>
      </c>
      <c r="E13" s="13">
        <f>+[5]ALCANTARILLADO!$B$13</f>
        <v>883.89</v>
      </c>
      <c r="F13" s="19">
        <f>+[5]ALCANTARILLADO!$C$13</f>
        <v>883.89</v>
      </c>
      <c r="G13" s="23">
        <f>+[5]ALCANTARILLADO!$D$13</f>
        <v>883.89</v>
      </c>
    </row>
    <row r="14" spans="1:7" s="6" customFormat="1" ht="15.95" customHeight="1" x14ac:dyDescent="0.25">
      <c r="A14" s="5" t="s">
        <v>18</v>
      </c>
      <c r="B14" s="13">
        <f>+[5]ACUEDUCTO!$B$14</f>
        <v>2066.6199999999994</v>
      </c>
      <c r="C14" s="19">
        <f>+[5]ACUEDUCTO!$C$14</f>
        <v>2066.6199999999994</v>
      </c>
      <c r="D14" s="26">
        <f>+[5]ACUEDUCTO!$D$14</f>
        <v>2066.6199999999994</v>
      </c>
      <c r="E14" s="13">
        <f>+[5]ALCANTARILLADO!$B$14</f>
        <v>1178.52</v>
      </c>
      <c r="F14" s="19">
        <f>+[5]ALCANTARILLADO!$C$14</f>
        <v>1178.52</v>
      </c>
      <c r="G14" s="23">
        <f>+[5]ALCANTARILLADO!$D$14</f>
        <v>1178.52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+[5]ACUEDUCTO!$B$16</f>
        <v>6176.93</v>
      </c>
      <c r="C16" s="19">
        <f>+[5]ACUEDUCTO!$C$16</f>
        <v>6176.93</v>
      </c>
      <c r="D16" s="26">
        <f>+[5]ACUEDUCTO!$D$16</f>
        <v>6176.93</v>
      </c>
      <c r="E16" s="13">
        <f>+[5]ALCANTARILLADO!$B$16</f>
        <v>3531.25</v>
      </c>
      <c r="F16" s="19">
        <f>+[5]ALCANTARILLADO!$C$16</f>
        <v>3531.25</v>
      </c>
      <c r="G16" s="23">
        <f>+[5]ALCANTARILLADO!$D$16</f>
        <v>3531.25</v>
      </c>
    </row>
    <row r="17" spans="1:150" s="6" customFormat="1" ht="15.95" customHeight="1" x14ac:dyDescent="0.25">
      <c r="A17" s="5" t="s">
        <v>5</v>
      </c>
      <c r="B17" s="13">
        <f>+[5]ACUEDUCTO!$B$17</f>
        <v>1963.2889999999993</v>
      </c>
      <c r="C17" s="19">
        <f>+[5]ACUEDUCTO!$C$17</f>
        <v>1963.2889999999993</v>
      </c>
      <c r="D17" s="26">
        <f>+[5]ACUEDUCTO!$D$17</f>
        <v>1963.2889999999993</v>
      </c>
      <c r="E17" s="13">
        <f>+[5]ALCANTARILLADO!$B$17</f>
        <v>1119.5939999999998</v>
      </c>
      <c r="F17" s="19">
        <f>+[5]ALCANTARILLADO!$C$17</f>
        <v>1119.5939999999998</v>
      </c>
      <c r="G17" s="23">
        <f>+[5]ALCANTARILLADO!$D$17</f>
        <v>1119.5939999999998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+[5]ACUEDUCTO!$B$18</f>
        <v>2066.6199999999994</v>
      </c>
      <c r="C18" s="19">
        <f>+[5]ACUEDUCTO!$C$18</f>
        <v>2066.6199999999994</v>
      </c>
      <c r="D18" s="26">
        <f>+[5]ACUEDUCTO!$D$18</f>
        <v>2066.6199999999994</v>
      </c>
      <c r="E18" s="13">
        <f>+[5]ALCANTARILLADO!$B$18</f>
        <v>1178.52</v>
      </c>
      <c r="F18" s="19">
        <f>+[5]ALCANTARILLADO!$C$18</f>
        <v>1178.52</v>
      </c>
      <c r="G18" s="23">
        <f>+[5]ALCANTARILLADO!$D$18</f>
        <v>1178.52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+[5]ACUEDUCTO!$B$20</f>
        <v>6176.93</v>
      </c>
      <c r="C20" s="19">
        <f>+[5]ACUEDUCTO!$C$20</f>
        <v>6176.93</v>
      </c>
      <c r="D20" s="26">
        <f>+[5]ACUEDUCTO!$D$20</f>
        <v>6176.93</v>
      </c>
      <c r="E20" s="13">
        <f>+[5]ALCANTARILLADO!$B$20</f>
        <v>3531.25</v>
      </c>
      <c r="F20" s="19">
        <f>+[5]ALCANTARILLADO!$C$20</f>
        <v>3531.25</v>
      </c>
      <c r="G20" s="23">
        <f>+[5]ALCANTARILLADO!$D$20</f>
        <v>3531.25</v>
      </c>
    </row>
    <row r="21" spans="1:150" s="6" customFormat="1" ht="15.95" customHeight="1" x14ac:dyDescent="0.25">
      <c r="A21" s="5" t="s">
        <v>11</v>
      </c>
      <c r="B21" s="13">
        <f>+[5]ACUEDUCTO!$B$21</f>
        <v>2066.6199999999994</v>
      </c>
      <c r="C21" s="19">
        <f>+[5]ACUEDUCTO!$C$21</f>
        <v>2066.6199999999994</v>
      </c>
      <c r="D21" s="26">
        <f>+[5]ACUEDUCTO!$D$21</f>
        <v>2066.6199999999994</v>
      </c>
      <c r="E21" s="13">
        <f>+[5]ALCANTARILLADO!$B$21</f>
        <v>1178.52</v>
      </c>
      <c r="F21" s="19">
        <f>+[5]ALCANTARILLADO!$C$21</f>
        <v>1178.52</v>
      </c>
      <c r="G21" s="23">
        <f>+[5]ALCANTARILLADO!$D$21</f>
        <v>1178.52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+[5]ACUEDUCTO!$B$23</f>
        <v>9265.3950000000004</v>
      </c>
      <c r="C23" s="19">
        <f>+[5]ACUEDUCTO!$C$23</f>
        <v>9265.3950000000004</v>
      </c>
      <c r="D23" s="26">
        <f>+[5]ACUEDUCTO!$D$23</f>
        <v>9265.3950000000004</v>
      </c>
      <c r="E23" s="13">
        <f>+[5]ALCANTARILLADO!$B$23</f>
        <v>5296.875</v>
      </c>
      <c r="F23" s="19">
        <f>+[5]ALCANTARILLADO!$C$23</f>
        <v>5296.875</v>
      </c>
      <c r="G23" s="23">
        <f>+[5]ALCANTARILLADO!$D$23</f>
        <v>5296.875</v>
      </c>
    </row>
    <row r="24" spans="1:150" s="6" customFormat="1" ht="15.95" customHeight="1" x14ac:dyDescent="0.25">
      <c r="A24" s="5" t="s">
        <v>11</v>
      </c>
      <c r="B24" s="13">
        <f>+[5]ACUEDUCTO!$B$24</f>
        <v>3099.9299999999994</v>
      </c>
      <c r="C24" s="19">
        <f>+[5]ACUEDUCTO!$C$24</f>
        <v>3099.9299999999994</v>
      </c>
      <c r="D24" s="26">
        <f>+[5]ACUEDUCTO!$D$24</f>
        <v>3099.9299999999994</v>
      </c>
      <c r="E24" s="13">
        <f>+[5]ALCANTARILLADO!$B$24</f>
        <v>1767.78</v>
      </c>
      <c r="F24" s="19">
        <f>+[5]ALCANTARILLADO!$C$24</f>
        <v>1767.78</v>
      </c>
      <c r="G24" s="23">
        <f>+[5]ALCANTARILLADO!$D$24</f>
        <v>1767.78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+[5]ACUEDUCTO!$B$26</f>
        <v>9883.0880000000016</v>
      </c>
      <c r="C26" s="19">
        <f>+[5]ACUEDUCTO!$C$26</f>
        <v>9883.0880000000016</v>
      </c>
      <c r="D26" s="26">
        <f>+[5]ACUEDUCTO!$D$26</f>
        <v>9883.0880000000016</v>
      </c>
      <c r="E26" s="13">
        <f>+[5]ALCANTARILLADO!$B$26</f>
        <v>5650</v>
      </c>
      <c r="F26" s="19">
        <f>+[5]ALCANTARILLADO!$C$26</f>
        <v>5650</v>
      </c>
      <c r="G26" s="23">
        <f>+[5]ALCANTARILLADO!$D$26</f>
        <v>5650</v>
      </c>
    </row>
    <row r="27" spans="1:150" s="6" customFormat="1" ht="15.95" customHeight="1" x14ac:dyDescent="0.25">
      <c r="A27" s="5" t="s">
        <v>11</v>
      </c>
      <c r="B27" s="13">
        <f>+[5]ACUEDUCTO!$B$27</f>
        <v>3306.5919999999992</v>
      </c>
      <c r="C27" s="19">
        <f>+[5]ACUEDUCTO!$C$27</f>
        <v>3306.5919999999992</v>
      </c>
      <c r="D27" s="26">
        <f>+[5]ACUEDUCTO!$D$27</f>
        <v>3306.5919999999992</v>
      </c>
      <c r="E27" s="13">
        <f>+[5]ALCANTARILLADO!$B$27</f>
        <v>1885.6320000000001</v>
      </c>
      <c r="F27" s="19">
        <f>+[5]ALCANTARILLADO!$C$27</f>
        <v>1885.6320000000001</v>
      </c>
      <c r="G27" s="23">
        <f>+[5]ALCANTARILLADO!$D$27</f>
        <v>1885.6320000000001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+[5]ACUEDUCTO!$B$29</f>
        <v>9265.3950000000004</v>
      </c>
      <c r="C29" s="19">
        <f>+[5]ACUEDUCTO!$C$29</f>
        <v>9265.3950000000004</v>
      </c>
      <c r="D29" s="26">
        <f>+[5]ACUEDUCTO!$D$29</f>
        <v>9265.3950000000004</v>
      </c>
      <c r="E29" s="13">
        <f>+[5]ALCANTARILLADO!$B$29</f>
        <v>5296.875</v>
      </c>
      <c r="F29" s="19">
        <f>+[5]ALCANTARILLADO!$C$29</f>
        <v>5296.875</v>
      </c>
      <c r="G29" s="23">
        <f>+[5]ALCANTARILLADO!$D$29</f>
        <v>5296.875</v>
      </c>
    </row>
    <row r="30" spans="1:150" s="6" customFormat="1" ht="15.95" customHeight="1" x14ac:dyDescent="0.25">
      <c r="A30" s="5" t="s">
        <v>11</v>
      </c>
      <c r="B30" s="13">
        <f>+[5]ACUEDUCTO!$B$30</f>
        <v>3099.9299999999994</v>
      </c>
      <c r="C30" s="19">
        <f>+[5]ACUEDUCTO!$C$30</f>
        <v>3099.9299999999994</v>
      </c>
      <c r="D30" s="26">
        <f>+[5]ACUEDUCTO!$D$30</f>
        <v>3099.9299999999994</v>
      </c>
      <c r="E30" s="13">
        <f>+[5]ALCANTARILLADO!$B$30</f>
        <v>1767.78</v>
      </c>
      <c r="F30" s="19">
        <f>+[5]ALCANTARILLADO!$C$30</f>
        <v>1767.78</v>
      </c>
      <c r="G30" s="23">
        <f>+[5]ALCANTARILLADO!$D$30</f>
        <v>1767.78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+[5]ACUEDUCTO!$B$32</f>
        <v>6176.93</v>
      </c>
      <c r="C32" s="19">
        <f>+[5]ACUEDUCTO!$C$32</f>
        <v>6176.93</v>
      </c>
      <c r="D32" s="26">
        <f>+[5]ACUEDUCTO!$D$32</f>
        <v>6176.93</v>
      </c>
      <c r="E32" s="13">
        <f>+[5]ALCANTARILLADO!$B$32</f>
        <v>3531.25</v>
      </c>
      <c r="F32" s="19">
        <f>+[5]ALCANTARILLADO!$C$32</f>
        <v>3531.25</v>
      </c>
      <c r="G32" s="23">
        <f>+[5]ALCANTARILLADO!$D$32</f>
        <v>3531.25</v>
      </c>
    </row>
    <row r="33" spans="1:150" s="6" customFormat="1" ht="15.95" customHeight="1" x14ac:dyDescent="0.25">
      <c r="A33" s="5" t="s">
        <v>11</v>
      </c>
      <c r="B33" s="13">
        <f>+[5]ACUEDUCTO!$B$33</f>
        <v>2066.6199999999994</v>
      </c>
      <c r="C33" s="19">
        <f>+[5]ACUEDUCTO!$C$33</f>
        <v>2066.6199999999994</v>
      </c>
      <c r="D33" s="26">
        <f>+[5]ACUEDUCTO!$D$33</f>
        <v>2066.6199999999994</v>
      </c>
      <c r="E33" s="13">
        <f>+[5]ALCANTARILLADO!$B$33</f>
        <v>1178.52</v>
      </c>
      <c r="F33" s="19">
        <f>+[5]ALCANTARILLADO!$C$33</f>
        <v>1178.52</v>
      </c>
      <c r="G33" s="23">
        <f>+[5]ALCANTARILLADO!$D$33</f>
        <v>1178.52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+[5]ACUEDUCTO!$B$35</f>
        <v>8030.0090000000009</v>
      </c>
      <c r="C35" s="19">
        <f>+[5]ACUEDUCTO!$C$35</f>
        <v>8030.0090000000009</v>
      </c>
      <c r="D35" s="26">
        <f>+[5]ACUEDUCTO!$D$35</f>
        <v>8030.0090000000009</v>
      </c>
      <c r="E35" s="13">
        <f>+[5]ALCANTARILLADO!$B$35</f>
        <v>4590.625</v>
      </c>
      <c r="F35" s="19">
        <f>+[5]ALCANTARILLADO!$C$35</f>
        <v>4590.625</v>
      </c>
      <c r="G35" s="23">
        <f>+[5]ALCANTARILLADO!$D$35</f>
        <v>4590.625</v>
      </c>
    </row>
    <row r="36" spans="1:150" s="6" customFormat="1" ht="15.95" customHeight="1" thickBot="1" x14ac:dyDescent="0.3">
      <c r="A36" s="11" t="s">
        <v>11</v>
      </c>
      <c r="B36" s="18">
        <f>+[5]ACUEDUCTO!$B$36</f>
        <v>2686.6059999999993</v>
      </c>
      <c r="C36" s="21">
        <f>+[5]ACUEDUCTO!$C$36</f>
        <v>2686.6059999999993</v>
      </c>
      <c r="D36" s="29">
        <f>+[5]ACUEDUCTO!$D$36</f>
        <v>2686.6059999999993</v>
      </c>
      <c r="E36" s="18">
        <f>+[5]ALCANTARILLADO!$B$36</f>
        <v>1532.076</v>
      </c>
      <c r="F36" s="21">
        <f>+[5]ALCANTARILLADO!$C$36</f>
        <v>1532.076</v>
      </c>
      <c r="G36" s="25">
        <f>+[5]ALCANTARILLADO!$D$36</f>
        <v>1532.076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39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+[6]ACUEDUCTO!$B$8</f>
        <v>6176.17</v>
      </c>
      <c r="C8" s="19">
        <f>+[6]ACUEDUCTO!$C$8</f>
        <v>6176.17</v>
      </c>
      <c r="D8" s="26">
        <f>+[6]ACUEDUCTO!$D$8</f>
        <v>6176.17</v>
      </c>
      <c r="E8" s="13">
        <f>+[6]ALCANTARILLADO!$B$8</f>
        <v>3533.33</v>
      </c>
      <c r="F8" s="19">
        <f>+[6]ALCANTARILLADO!$C$8</f>
        <v>3533.33</v>
      </c>
      <c r="G8" s="23">
        <f>+[6]ALCANTARILLADO!$D$8</f>
        <v>3533.33</v>
      </c>
    </row>
    <row r="9" spans="1:7" s="6" customFormat="1" ht="15.95" customHeight="1" x14ac:dyDescent="0.25">
      <c r="A9" s="5" t="s">
        <v>3</v>
      </c>
      <c r="B9" s="13">
        <f>+[6]ACUEDUCTO!$B$9</f>
        <v>795.755</v>
      </c>
      <c r="C9" s="19">
        <f>+[6]ACUEDUCTO!$C$9</f>
        <v>795.755</v>
      </c>
      <c r="D9" s="26">
        <f>+[6]ACUEDUCTO!$D$9</f>
        <v>795.755</v>
      </c>
      <c r="E9" s="13">
        <f>+[6]ALCANTARILLADO!$B$9</f>
        <v>622.66500000000008</v>
      </c>
      <c r="F9" s="19">
        <f>+[6]ALCANTARILLADO!$C$9</f>
        <v>622.66500000000008</v>
      </c>
      <c r="G9" s="23">
        <f>+[6]ALCANTARILLADO!$D$9</f>
        <v>622.66500000000008</v>
      </c>
    </row>
    <row r="10" spans="1:7" s="6" customFormat="1" ht="15.95" customHeight="1" x14ac:dyDescent="0.25">
      <c r="A10" s="5" t="s">
        <v>18</v>
      </c>
      <c r="B10" s="13">
        <f>+[6]ACUEDUCTO!$B$10</f>
        <v>1591.51</v>
      </c>
      <c r="C10" s="19">
        <f>+[6]ACUEDUCTO!$C$10</f>
        <v>1591.51</v>
      </c>
      <c r="D10" s="26">
        <f>+[6]ACUEDUCTO!$D$10</f>
        <v>1591.51</v>
      </c>
      <c r="E10" s="13">
        <f>+[6]ALCANTARILLADO!$B$10</f>
        <v>1245.3300000000002</v>
      </c>
      <c r="F10" s="19">
        <f>+[6]ALCANTARILLADO!$C$10</f>
        <v>1245.3300000000002</v>
      </c>
      <c r="G10" s="23">
        <f>+[6]ALCANTARILLADO!$D$10</f>
        <v>1245.3300000000002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+[6]ACUEDUCTO!$B$12</f>
        <v>6176.17</v>
      </c>
      <c r="C12" s="19">
        <f>+[6]ACUEDUCTO!$C$12</f>
        <v>6176.17</v>
      </c>
      <c r="D12" s="26">
        <f>+[6]ACUEDUCTO!$D$12</f>
        <v>6176.17</v>
      </c>
      <c r="E12" s="13">
        <f>+[6]ALCANTARILLADO!$B$12</f>
        <v>3533.33</v>
      </c>
      <c r="F12" s="19">
        <f>+[6]ALCANTARILLADO!$C$12</f>
        <v>3533.33</v>
      </c>
      <c r="G12" s="23">
        <f>+[6]ALCANTARILLADO!$D$12</f>
        <v>3533.33</v>
      </c>
    </row>
    <row r="13" spans="1:7" s="9" customFormat="1" ht="15.95" customHeight="1" x14ac:dyDescent="0.25">
      <c r="A13" s="8" t="s">
        <v>5</v>
      </c>
      <c r="B13" s="13">
        <f>+[6]ACUEDUCTO!$B$13</f>
        <v>1193.6324999999999</v>
      </c>
      <c r="C13" s="19">
        <f>+[6]ACUEDUCTO!$C$13</f>
        <v>1193.6324999999999</v>
      </c>
      <c r="D13" s="26">
        <f>+[6]ACUEDUCTO!$D$13</f>
        <v>1193.6324999999999</v>
      </c>
      <c r="E13" s="13">
        <f>+[6]ALCANTARILLADO!$B$13</f>
        <v>933.99750000000017</v>
      </c>
      <c r="F13" s="19">
        <f>+[6]ALCANTARILLADO!$C$13</f>
        <v>933.99750000000017</v>
      </c>
      <c r="G13" s="23">
        <f>+[6]ALCANTARILLADO!$D$13</f>
        <v>933.99750000000017</v>
      </c>
    </row>
    <row r="14" spans="1:7" s="6" customFormat="1" ht="15.95" customHeight="1" x14ac:dyDescent="0.25">
      <c r="A14" s="5" t="s">
        <v>18</v>
      </c>
      <c r="B14" s="13">
        <f>+[6]ACUEDUCTO!$B$14</f>
        <v>1591.51</v>
      </c>
      <c r="C14" s="19">
        <f>+[6]ACUEDUCTO!$C$14</f>
        <v>1591.51</v>
      </c>
      <c r="D14" s="26">
        <f>+[6]ACUEDUCTO!$D$14</f>
        <v>1591.51</v>
      </c>
      <c r="E14" s="13">
        <f>+[6]ALCANTARILLADO!$B$14</f>
        <v>1245.3300000000002</v>
      </c>
      <c r="F14" s="19">
        <f>+[6]ALCANTARILLADO!$C$14</f>
        <v>1245.3300000000002</v>
      </c>
      <c r="G14" s="23">
        <f>+[6]ALCANTARILLADO!$D$14</f>
        <v>1245.3300000000002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+[6]ACUEDUCTO!$B$16</f>
        <v>6176.17</v>
      </c>
      <c r="C16" s="19">
        <f>+[6]ACUEDUCTO!$C$16</f>
        <v>6176.17</v>
      </c>
      <c r="D16" s="26">
        <f>+[6]ACUEDUCTO!$D$16</f>
        <v>6176.17</v>
      </c>
      <c r="E16" s="13">
        <f>+[6]ALCANTARILLADO!$B$16</f>
        <v>3533.33</v>
      </c>
      <c r="F16" s="19">
        <f>+[6]ALCANTARILLADO!$C$16</f>
        <v>3533.33</v>
      </c>
      <c r="G16" s="23">
        <f>+[6]ALCANTARILLADO!$D$16</f>
        <v>3533.33</v>
      </c>
    </row>
    <row r="17" spans="1:150" s="6" customFormat="1" ht="15.95" customHeight="1" x14ac:dyDescent="0.25">
      <c r="A17" s="5" t="s">
        <v>5</v>
      </c>
      <c r="B17" s="13">
        <f>+[6]ACUEDUCTO!$B$17</f>
        <v>1543.7646999999999</v>
      </c>
      <c r="C17" s="19">
        <f>+[6]ACUEDUCTO!$C$17</f>
        <v>1543.7646999999999</v>
      </c>
      <c r="D17" s="26">
        <f>+[6]ACUEDUCTO!$D$17</f>
        <v>1543.7646999999999</v>
      </c>
      <c r="E17" s="13">
        <f>+[6]ALCANTARILLADO!$B$17</f>
        <v>1207.9701000000002</v>
      </c>
      <c r="F17" s="19">
        <f>+[6]ALCANTARILLADO!$C$17</f>
        <v>1207.9701000000002</v>
      </c>
      <c r="G17" s="23">
        <f>+[6]ALCANTARILLADO!$D$17</f>
        <v>1207.9701000000002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+[6]ACUEDUCTO!$B$18</f>
        <v>1591.51</v>
      </c>
      <c r="C18" s="19">
        <f>+[6]ACUEDUCTO!$C$18</f>
        <v>1591.51</v>
      </c>
      <c r="D18" s="26">
        <f>+[6]ACUEDUCTO!$D$18</f>
        <v>1591.51</v>
      </c>
      <c r="E18" s="13">
        <f>+[6]ALCANTARILLADO!$B$18</f>
        <v>1245.3300000000002</v>
      </c>
      <c r="F18" s="19">
        <f>+[6]ALCANTARILLADO!$C$18</f>
        <v>1245.3300000000002</v>
      </c>
      <c r="G18" s="23">
        <f>+[6]ALCANTARILLADO!$D$18</f>
        <v>1245.3300000000002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+[6]ACUEDUCTO!$B$20</f>
        <v>6176.17</v>
      </c>
      <c r="C20" s="19">
        <f>+[6]ACUEDUCTO!$C$20</f>
        <v>6176.17</v>
      </c>
      <c r="D20" s="26">
        <f>+[6]ACUEDUCTO!$D$20</f>
        <v>6176.17</v>
      </c>
      <c r="E20" s="13">
        <f>+[6]ALCANTARILLADO!$B$20</f>
        <v>3533.33</v>
      </c>
      <c r="F20" s="19">
        <f>+[6]ALCANTARILLADO!$C$20</f>
        <v>3533.33</v>
      </c>
      <c r="G20" s="23">
        <f>+[6]ALCANTARILLADO!$D$20</f>
        <v>3533.33</v>
      </c>
    </row>
    <row r="21" spans="1:150" s="6" customFormat="1" ht="15.95" customHeight="1" x14ac:dyDescent="0.25">
      <c r="A21" s="5" t="s">
        <v>11</v>
      </c>
      <c r="B21" s="13">
        <f>+[6]ACUEDUCTO!$B$21</f>
        <v>1591.51</v>
      </c>
      <c r="C21" s="19">
        <f>+[6]ACUEDUCTO!$C$21</f>
        <v>1591.51</v>
      </c>
      <c r="D21" s="26">
        <f>+[6]ACUEDUCTO!$D$21</f>
        <v>1591.51</v>
      </c>
      <c r="E21" s="13">
        <f>+[6]ALCANTARILLADO!$B$21</f>
        <v>1245.3300000000002</v>
      </c>
      <c r="F21" s="19">
        <f>+[6]ALCANTARILLADO!$C$21</f>
        <v>1245.3300000000002</v>
      </c>
      <c r="G21" s="23">
        <f>+[6]ALCANTARILLADO!$D$21</f>
        <v>1245.3300000000002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+[6]ACUEDUCTO!$B$23</f>
        <v>9264.255000000001</v>
      </c>
      <c r="C23" s="19">
        <f>+[6]ACUEDUCTO!$C$23</f>
        <v>9264.255000000001</v>
      </c>
      <c r="D23" s="26">
        <f>+[6]ACUEDUCTO!$D$23</f>
        <v>9264.255000000001</v>
      </c>
      <c r="E23" s="13">
        <f>+[6]ALCANTARILLADO!$B$23</f>
        <v>5299.9949999999999</v>
      </c>
      <c r="F23" s="19">
        <f>+[6]ALCANTARILLADO!$C$23</f>
        <v>5299.9949999999999</v>
      </c>
      <c r="G23" s="23">
        <f>+[6]ALCANTARILLADO!$D$23</f>
        <v>5299.9949999999999</v>
      </c>
    </row>
    <row r="24" spans="1:150" s="6" customFormat="1" ht="15.95" customHeight="1" x14ac:dyDescent="0.25">
      <c r="A24" s="5" t="s">
        <v>11</v>
      </c>
      <c r="B24" s="13">
        <f>+[6]ACUEDUCTO!$B$24</f>
        <v>2387.2649999999999</v>
      </c>
      <c r="C24" s="19">
        <f>+[6]ACUEDUCTO!$C$24</f>
        <v>2387.2649999999999</v>
      </c>
      <c r="D24" s="26">
        <f>+[6]ACUEDUCTO!$D$24</f>
        <v>2387.2649999999999</v>
      </c>
      <c r="E24" s="13">
        <f>+[6]ALCANTARILLADO!$B$24</f>
        <v>1867.9950000000003</v>
      </c>
      <c r="F24" s="19">
        <f>+[6]ALCANTARILLADO!$C$24</f>
        <v>1867.9950000000003</v>
      </c>
      <c r="G24" s="23">
        <f>+[6]ALCANTARILLADO!$D$24</f>
        <v>1867.9950000000003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+[6]ACUEDUCTO!$B$26</f>
        <v>9881.8720000000012</v>
      </c>
      <c r="C26" s="19">
        <f>+[6]ACUEDUCTO!$C$26</f>
        <v>9881.8720000000012</v>
      </c>
      <c r="D26" s="26">
        <f>+[6]ACUEDUCTO!$D$26</f>
        <v>9881.8720000000012</v>
      </c>
      <c r="E26" s="13">
        <f>+[6]ALCANTARILLADO!$B$26</f>
        <v>5653.3280000000004</v>
      </c>
      <c r="F26" s="19">
        <f>+[6]ALCANTARILLADO!$C$26</f>
        <v>5653.3280000000004</v>
      </c>
      <c r="G26" s="23">
        <f>+[6]ALCANTARILLADO!$D$26</f>
        <v>5653.3280000000004</v>
      </c>
    </row>
    <row r="27" spans="1:150" s="6" customFormat="1" ht="15.95" customHeight="1" x14ac:dyDescent="0.25">
      <c r="A27" s="5" t="s">
        <v>11</v>
      </c>
      <c r="B27" s="13">
        <f>+[6]ACUEDUCTO!$B$27</f>
        <v>2546.4160000000002</v>
      </c>
      <c r="C27" s="19">
        <f>+[6]ACUEDUCTO!$C$27</f>
        <v>2546.4160000000002</v>
      </c>
      <c r="D27" s="26">
        <f>+[6]ACUEDUCTO!$D$27</f>
        <v>2546.4160000000002</v>
      </c>
      <c r="E27" s="13">
        <f>+[6]ALCANTARILLADO!$B$27</f>
        <v>1992.5280000000002</v>
      </c>
      <c r="F27" s="19">
        <f>+[6]ALCANTARILLADO!$C$27</f>
        <v>1992.5280000000002</v>
      </c>
      <c r="G27" s="23">
        <f>+[6]ALCANTARILLADO!$D$27</f>
        <v>1992.5280000000002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+[6]ACUEDUCTO!$B$29</f>
        <v>9264.255000000001</v>
      </c>
      <c r="C29" s="19">
        <f>+[6]ACUEDUCTO!$C$29</f>
        <v>9264.255000000001</v>
      </c>
      <c r="D29" s="26">
        <f>+[6]ACUEDUCTO!$D$29</f>
        <v>9264.255000000001</v>
      </c>
      <c r="E29" s="13">
        <f>+[6]ALCANTARILLADO!$B$29</f>
        <v>5299.9949999999999</v>
      </c>
      <c r="F29" s="19">
        <f>+[6]ALCANTARILLADO!$C$29</f>
        <v>5299.9949999999999</v>
      </c>
      <c r="G29" s="23">
        <f>+[6]ALCANTARILLADO!$D$29</f>
        <v>5299.9949999999999</v>
      </c>
    </row>
    <row r="30" spans="1:150" s="6" customFormat="1" ht="15.95" customHeight="1" x14ac:dyDescent="0.25">
      <c r="A30" s="5" t="s">
        <v>11</v>
      </c>
      <c r="B30" s="13">
        <f>+[6]ACUEDUCTO!$B$30</f>
        <v>2387.2649999999999</v>
      </c>
      <c r="C30" s="19">
        <f>+[6]ACUEDUCTO!$C$30</f>
        <v>2387.2649999999999</v>
      </c>
      <c r="D30" s="26">
        <f>+[6]ACUEDUCTO!$D$30</f>
        <v>2387.2649999999999</v>
      </c>
      <c r="E30" s="13">
        <f>+[6]ALCANTARILLADO!$B$30</f>
        <v>1867.9950000000003</v>
      </c>
      <c r="F30" s="19">
        <f>+[6]ALCANTARILLADO!$C$30</f>
        <v>1867.9950000000003</v>
      </c>
      <c r="G30" s="23">
        <f>+[6]ALCANTARILLADO!$D$30</f>
        <v>1867.9950000000003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+[6]ACUEDUCTO!$B$32</f>
        <v>6176.17</v>
      </c>
      <c r="C32" s="19">
        <f>+[6]ACUEDUCTO!$C$32</f>
        <v>6176.17</v>
      </c>
      <c r="D32" s="26">
        <f>+[6]ACUEDUCTO!$D$32</f>
        <v>6176.17</v>
      </c>
      <c r="E32" s="13">
        <f>+[6]ALCANTARILLADO!$B$32</f>
        <v>3533.33</v>
      </c>
      <c r="F32" s="19">
        <f>+[6]ALCANTARILLADO!$C$32</f>
        <v>3533.33</v>
      </c>
      <c r="G32" s="23">
        <f>+[6]ALCANTARILLADO!$D$32</f>
        <v>3533.33</v>
      </c>
    </row>
    <row r="33" spans="1:150" s="6" customFormat="1" ht="15.95" customHeight="1" x14ac:dyDescent="0.25">
      <c r="A33" s="5" t="s">
        <v>11</v>
      </c>
      <c r="B33" s="13">
        <f>+[6]ACUEDUCTO!$B$33</f>
        <v>1591.51</v>
      </c>
      <c r="C33" s="19">
        <f>+[6]ACUEDUCTO!$C$33</f>
        <v>1591.51</v>
      </c>
      <c r="D33" s="26">
        <f>+[6]ACUEDUCTO!$D$33</f>
        <v>1591.51</v>
      </c>
      <c r="E33" s="13">
        <f>+[6]ALCANTARILLADO!$B$33</f>
        <v>1245.3300000000002</v>
      </c>
      <c r="F33" s="19">
        <f>+[6]ALCANTARILLADO!$C$33</f>
        <v>1245.3300000000002</v>
      </c>
      <c r="G33" s="23">
        <f>+[6]ALCANTARILLADO!$D$33</f>
        <v>1245.3300000000002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+[6]ACUEDUCTO!$B$35</f>
        <v>8029.0210000000006</v>
      </c>
      <c r="C35" s="19">
        <f>+[6]ACUEDUCTO!$C$35</f>
        <v>8029.0210000000006</v>
      </c>
      <c r="D35" s="26">
        <f>+[6]ACUEDUCTO!$D$35</f>
        <v>8029.0210000000006</v>
      </c>
      <c r="E35" s="13">
        <f>+[6]ALCANTARILLADO!$B$35</f>
        <v>4593.3289999999997</v>
      </c>
      <c r="F35" s="19">
        <f>+[6]ALCANTARILLADO!$C$35</f>
        <v>4593.3289999999997</v>
      </c>
      <c r="G35" s="23">
        <f>+[6]ALCANTARILLADO!$D$35</f>
        <v>4593.3289999999997</v>
      </c>
    </row>
    <row r="36" spans="1:150" s="6" customFormat="1" ht="15.95" customHeight="1" thickBot="1" x14ac:dyDescent="0.3">
      <c r="A36" s="11" t="s">
        <v>11</v>
      </c>
      <c r="B36" s="18">
        <f>+[6]ACUEDUCTO!$B$36</f>
        <v>2068.9630000000002</v>
      </c>
      <c r="C36" s="21">
        <f>+[6]ACUEDUCTO!$C$36</f>
        <v>2068.9630000000002</v>
      </c>
      <c r="D36" s="29">
        <f>+[6]ACUEDUCTO!$D$36</f>
        <v>2068.9630000000002</v>
      </c>
      <c r="E36" s="18">
        <f>+[6]ALCANTARILLADO!$B$36</f>
        <v>1618.9290000000003</v>
      </c>
      <c r="F36" s="21">
        <f>+[6]ALCANTARILLADO!$C$36</f>
        <v>1618.9290000000003</v>
      </c>
      <c r="G36" s="25">
        <f>+[6]ALCANTARILLADO!$D$36</f>
        <v>1618.9290000000003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40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+[7]ACUEDUCTO!$B$8</f>
        <v>6050.97</v>
      </c>
      <c r="C8" s="19">
        <f>+[7]ACUEDUCTO!$C$8</f>
        <v>6050.97</v>
      </c>
      <c r="D8" s="26">
        <f>+[7]ACUEDUCTO!$D$8</f>
        <v>6050.97</v>
      </c>
      <c r="E8" s="13">
        <f>+[7]ALCANTARILLADO!$B$8</f>
        <v>0</v>
      </c>
      <c r="F8" s="19">
        <f>+[7]ALCANTARILLADO!$C$8</f>
        <v>0</v>
      </c>
      <c r="G8" s="23">
        <f>+[7]ALCANTARILLADO!$D$8</f>
        <v>0</v>
      </c>
    </row>
    <row r="9" spans="1:7" s="6" customFormat="1" ht="15.95" customHeight="1" x14ac:dyDescent="0.25">
      <c r="A9" s="5" t="s">
        <v>3</v>
      </c>
      <c r="B9" s="13">
        <f>+[7]ACUEDUCTO!$B$9</f>
        <v>696.42</v>
      </c>
      <c r="C9" s="19">
        <f>+[7]ACUEDUCTO!$C$9</f>
        <v>696.42</v>
      </c>
      <c r="D9" s="26">
        <f>+[7]ACUEDUCTO!$D$9</f>
        <v>696.42</v>
      </c>
      <c r="E9" s="13">
        <f>+[7]ALCANTARILLADO!$B$9</f>
        <v>0</v>
      </c>
      <c r="F9" s="19">
        <f>+[7]ALCANTARILLADO!$C$9</f>
        <v>0</v>
      </c>
      <c r="G9" s="23">
        <f>+[7]ALCANTARILLADO!$D$9</f>
        <v>0</v>
      </c>
    </row>
    <row r="10" spans="1:7" s="6" customFormat="1" ht="15.95" customHeight="1" x14ac:dyDescent="0.25">
      <c r="A10" s="5" t="s">
        <v>18</v>
      </c>
      <c r="B10" s="13">
        <f>+[7]ACUEDUCTO!$B$10</f>
        <v>1392.84</v>
      </c>
      <c r="C10" s="19">
        <f>+[7]ACUEDUCTO!$C$10</f>
        <v>1392.84</v>
      </c>
      <c r="D10" s="26">
        <f>+[7]ACUEDUCTO!$D$10</f>
        <v>1392.84</v>
      </c>
      <c r="E10" s="13">
        <f>+[7]ALCANTARILLADO!$B$10</f>
        <v>0</v>
      </c>
      <c r="F10" s="19">
        <f>+[7]ALCANTARILLADO!$C$10</f>
        <v>0</v>
      </c>
      <c r="G10" s="23">
        <f>+[7]ALCANTARILLADO!$D$10</f>
        <v>0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+[7]ACUEDUCTO!$B$12</f>
        <v>6050.97</v>
      </c>
      <c r="C12" s="19">
        <f>+[7]ACUEDUCTO!$C$12</f>
        <v>6050.97</v>
      </c>
      <c r="D12" s="26">
        <f>+[7]ACUEDUCTO!$D$12</f>
        <v>6050.97</v>
      </c>
      <c r="E12" s="13">
        <f>+[7]ALCANTARILLADO!$B$12</f>
        <v>0</v>
      </c>
      <c r="F12" s="19">
        <f>+[7]ALCANTARILLADO!$C$12</f>
        <v>0</v>
      </c>
      <c r="G12" s="23">
        <f>+[7]ALCANTARILLADO!$D$12</f>
        <v>0</v>
      </c>
    </row>
    <row r="13" spans="1:7" s="9" customFormat="1" ht="15.95" customHeight="1" x14ac:dyDescent="0.25">
      <c r="A13" s="8" t="s">
        <v>5</v>
      </c>
      <c r="B13" s="13">
        <f>+[7]ACUEDUCTO!$B$13</f>
        <v>1177.089084</v>
      </c>
      <c r="C13" s="19">
        <f>+[7]ACUEDUCTO!$C$13</f>
        <v>1177.089084</v>
      </c>
      <c r="D13" s="26">
        <f>+[7]ACUEDUCTO!$D$13</f>
        <v>1177.089084</v>
      </c>
      <c r="E13" s="13">
        <f>+[7]ALCANTARILLADO!$B$13</f>
        <v>0</v>
      </c>
      <c r="F13" s="19">
        <f>+[7]ALCANTARILLADO!$C$13</f>
        <v>0</v>
      </c>
      <c r="G13" s="23">
        <f>+[7]ALCANTARILLADO!$D$13</f>
        <v>0</v>
      </c>
    </row>
    <row r="14" spans="1:7" s="6" customFormat="1" ht="15.95" customHeight="1" x14ac:dyDescent="0.25">
      <c r="A14" s="5" t="s">
        <v>18</v>
      </c>
      <c r="B14" s="13">
        <f>+[7]ACUEDUCTO!$B$14</f>
        <v>1392.84</v>
      </c>
      <c r="C14" s="19">
        <f>+[7]ACUEDUCTO!$C$14</f>
        <v>1392.84</v>
      </c>
      <c r="D14" s="26">
        <f>+[7]ACUEDUCTO!$D$14</f>
        <v>1392.84</v>
      </c>
      <c r="E14" s="13">
        <f>+[7]ALCANTARILLADO!$B$14</f>
        <v>0</v>
      </c>
      <c r="F14" s="19">
        <f>+[7]ALCANTARILLADO!$C$14</f>
        <v>0</v>
      </c>
      <c r="G14" s="23">
        <f>+[7]ALCANTARILLADO!$D$14</f>
        <v>0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+[7]ACUEDUCTO!$B$16</f>
        <v>6050.97</v>
      </c>
      <c r="C16" s="19">
        <f>+[7]ACUEDUCTO!$C$16</f>
        <v>6050.97</v>
      </c>
      <c r="D16" s="26">
        <f>+[7]ACUEDUCTO!$D$16</f>
        <v>6050.97</v>
      </c>
      <c r="E16" s="13">
        <f>+[7]ALCANTARILLADO!$B$16</f>
        <v>0</v>
      </c>
      <c r="F16" s="19">
        <f>+[7]ALCANTARILLADO!$C$16</f>
        <v>0</v>
      </c>
      <c r="G16" s="23">
        <f>+[7]ALCANTARILLADO!$D$16</f>
        <v>0</v>
      </c>
    </row>
    <row r="17" spans="1:150" s="6" customFormat="1" ht="15.95" customHeight="1" x14ac:dyDescent="0.25">
      <c r="A17" s="5" t="s">
        <v>5</v>
      </c>
      <c r="B17" s="13">
        <f>+[7]ACUEDUCTO!$B$17</f>
        <v>1322.5015799999999</v>
      </c>
      <c r="C17" s="19">
        <f>+[7]ACUEDUCTO!$C$17</f>
        <v>1322.5015799999999</v>
      </c>
      <c r="D17" s="26">
        <f>+[7]ACUEDUCTO!$D$17</f>
        <v>1322.5015799999999</v>
      </c>
      <c r="E17" s="13">
        <f>+[7]ALCANTARILLADO!$B$17</f>
        <v>0</v>
      </c>
      <c r="F17" s="19">
        <f>+[7]ALCANTARILLADO!$C$17</f>
        <v>0</v>
      </c>
      <c r="G17" s="23">
        <f>+[7]ALCANTARILLADO!$D$17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+[7]ACUEDUCTO!$B$18</f>
        <v>1392.84</v>
      </c>
      <c r="C18" s="19">
        <f>+[7]ACUEDUCTO!$C$18</f>
        <v>1392.84</v>
      </c>
      <c r="D18" s="26">
        <f>+[7]ACUEDUCTO!$D$18</f>
        <v>1392.84</v>
      </c>
      <c r="E18" s="13">
        <f>+[7]ALCANTARILLADO!$B$18</f>
        <v>0</v>
      </c>
      <c r="F18" s="19">
        <f>+[7]ALCANTARILLADO!$C$18</f>
        <v>0</v>
      </c>
      <c r="G18" s="23">
        <f>+[7]ALCANTARILLADO!$D$18</f>
        <v>0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+[7]ACUEDUCTO!$B$20</f>
        <v>6050.97</v>
      </c>
      <c r="C20" s="19">
        <f>+[7]ACUEDUCTO!$C$20</f>
        <v>6050.97</v>
      </c>
      <c r="D20" s="26">
        <f>+[7]ACUEDUCTO!$D$20</f>
        <v>6050.97</v>
      </c>
      <c r="E20" s="13">
        <f>+[7]ALCANTARILLADO!$B$20</f>
        <v>0</v>
      </c>
      <c r="F20" s="19">
        <f>+[7]ALCANTARILLADO!$C$20</f>
        <v>0</v>
      </c>
      <c r="G20" s="23">
        <f>+[7]ALCANTARILLADO!$D$20</f>
        <v>0</v>
      </c>
    </row>
    <row r="21" spans="1:150" s="6" customFormat="1" ht="15.95" customHeight="1" x14ac:dyDescent="0.25">
      <c r="A21" s="5" t="s">
        <v>11</v>
      </c>
      <c r="B21" s="13">
        <f>+[7]ACUEDUCTO!$B$21</f>
        <v>1392.84</v>
      </c>
      <c r="C21" s="19">
        <f>+[7]ACUEDUCTO!$C$21</f>
        <v>1392.84</v>
      </c>
      <c r="D21" s="26">
        <f>+[7]ACUEDUCTO!$D$21</f>
        <v>1392.84</v>
      </c>
      <c r="E21" s="13">
        <f>+[7]ALCANTARILLADO!$B$21</f>
        <v>0</v>
      </c>
      <c r="F21" s="19">
        <f>+[7]ALCANTARILLADO!$C$21</f>
        <v>0</v>
      </c>
      <c r="G21" s="23">
        <f>+[7]ALCANTARILLADO!$D$21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+[7]ACUEDUCTO!$B$23</f>
        <v>9076.4549999999999</v>
      </c>
      <c r="C23" s="19">
        <f>+[7]ACUEDUCTO!$C$23</f>
        <v>9076.4549999999999</v>
      </c>
      <c r="D23" s="26">
        <f>+[7]ACUEDUCTO!$D$23</f>
        <v>9076.4549999999999</v>
      </c>
      <c r="E23" s="13">
        <f>+[7]ALCANTARILLADO!$B$23</f>
        <v>0</v>
      </c>
      <c r="F23" s="19">
        <f>+[7]ALCANTARILLADO!$C$23</f>
        <v>0</v>
      </c>
      <c r="G23" s="23">
        <f>+[7]ALCANTARILLADO!$D$23</f>
        <v>0</v>
      </c>
    </row>
    <row r="24" spans="1:150" s="6" customFormat="1" ht="15.95" customHeight="1" x14ac:dyDescent="0.25">
      <c r="A24" s="5" t="s">
        <v>11</v>
      </c>
      <c r="B24" s="13">
        <f>+[7]ACUEDUCTO!$B$24</f>
        <v>2089.2599999999998</v>
      </c>
      <c r="C24" s="19">
        <f>+[7]ACUEDUCTO!$C$24</f>
        <v>2089.2599999999998</v>
      </c>
      <c r="D24" s="26">
        <f>+[7]ACUEDUCTO!$D$24</f>
        <v>2089.2599999999998</v>
      </c>
      <c r="E24" s="13">
        <f>+[7]ALCANTARILLADO!$B$24</f>
        <v>0</v>
      </c>
      <c r="F24" s="19">
        <f>+[7]ALCANTARILLADO!$C$24</f>
        <v>0</v>
      </c>
      <c r="G24" s="23">
        <f>+[7]ALCANTARILLADO!$D$24</f>
        <v>0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+[7]ACUEDUCTO!$B$26</f>
        <v>9681.5520000000015</v>
      </c>
      <c r="C26" s="19">
        <f>+[7]ACUEDUCTO!$C$26</f>
        <v>9681.5520000000015</v>
      </c>
      <c r="D26" s="26">
        <f>+[7]ACUEDUCTO!$D$26</f>
        <v>9681.5520000000015</v>
      </c>
      <c r="E26" s="13">
        <f>+[7]ALCANTARILLADO!$B$26</f>
        <v>0</v>
      </c>
      <c r="F26" s="19">
        <f>+[7]ALCANTARILLADO!$C$26</f>
        <v>0</v>
      </c>
      <c r="G26" s="23">
        <f>+[7]ALCANTARILLADO!$D$26</f>
        <v>0</v>
      </c>
    </row>
    <row r="27" spans="1:150" s="6" customFormat="1" ht="15.95" customHeight="1" x14ac:dyDescent="0.25">
      <c r="A27" s="5" t="s">
        <v>11</v>
      </c>
      <c r="B27" s="13">
        <f>+[7]ACUEDUCTO!$B$27</f>
        <v>2228.5439999999999</v>
      </c>
      <c r="C27" s="19">
        <f>+[7]ACUEDUCTO!$C$27</f>
        <v>2228.5439999999999</v>
      </c>
      <c r="D27" s="26">
        <f>+[7]ACUEDUCTO!$D$27</f>
        <v>2228.5439999999999</v>
      </c>
      <c r="E27" s="13">
        <f>+[7]ALCANTARILLADO!$B$27</f>
        <v>0</v>
      </c>
      <c r="F27" s="19">
        <f>+[7]ALCANTARILLADO!$C$27</f>
        <v>0</v>
      </c>
      <c r="G27" s="23">
        <f>+[7]ALCANTARILLADO!$D$27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+[7]ACUEDUCTO!$B$29</f>
        <v>9076.4549999999999</v>
      </c>
      <c r="C29" s="19">
        <f>+[7]ACUEDUCTO!$C$29</f>
        <v>9076.4549999999999</v>
      </c>
      <c r="D29" s="26">
        <f>+[7]ACUEDUCTO!$D$29</f>
        <v>9076.4549999999999</v>
      </c>
      <c r="E29" s="13">
        <f>+[7]ALCANTARILLADO!$B$29</f>
        <v>0</v>
      </c>
      <c r="F29" s="19">
        <f>+[7]ALCANTARILLADO!$C$29</f>
        <v>0</v>
      </c>
      <c r="G29" s="23">
        <f>+[7]ALCANTARILLADO!$D$29</f>
        <v>0</v>
      </c>
    </row>
    <row r="30" spans="1:150" s="6" customFormat="1" ht="15.95" customHeight="1" x14ac:dyDescent="0.25">
      <c r="A30" s="5" t="s">
        <v>11</v>
      </c>
      <c r="B30" s="13">
        <f>+[7]ACUEDUCTO!$B$30</f>
        <v>2089.2599999999998</v>
      </c>
      <c r="C30" s="19">
        <f>+[7]ACUEDUCTO!$C$30</f>
        <v>2089.2599999999998</v>
      </c>
      <c r="D30" s="26">
        <f>+[7]ACUEDUCTO!$D$30</f>
        <v>2089.2599999999998</v>
      </c>
      <c r="E30" s="13">
        <f>+[7]ALCANTARILLADO!$B$30</f>
        <v>0</v>
      </c>
      <c r="F30" s="19">
        <f>+[7]ALCANTARILLADO!$C$30</f>
        <v>0</v>
      </c>
      <c r="G30" s="23">
        <f>+[7]ALCANTARILLADO!$D$30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+[7]ACUEDUCTO!$B$32</f>
        <v>6050.97</v>
      </c>
      <c r="C32" s="19">
        <f>+[7]ACUEDUCTO!$C$32</f>
        <v>6050.97</v>
      </c>
      <c r="D32" s="26">
        <f>+[7]ACUEDUCTO!$D$32</f>
        <v>6050.97</v>
      </c>
      <c r="E32" s="13">
        <f>+[7]ALCANTARILLADO!$B$32</f>
        <v>0</v>
      </c>
      <c r="F32" s="19">
        <f>+[7]ALCANTARILLADO!$C$32</f>
        <v>0</v>
      </c>
      <c r="G32" s="23">
        <f>+[7]ALCANTARILLADO!$D$32</f>
        <v>0</v>
      </c>
    </row>
    <row r="33" spans="1:150" s="6" customFormat="1" ht="15.95" customHeight="1" x14ac:dyDescent="0.25">
      <c r="A33" s="5" t="s">
        <v>11</v>
      </c>
      <c r="B33" s="13">
        <f>+[7]ACUEDUCTO!$B$33</f>
        <v>1392.84</v>
      </c>
      <c r="C33" s="19">
        <f>+[7]ACUEDUCTO!$C$33</f>
        <v>1392.84</v>
      </c>
      <c r="D33" s="26">
        <f>+[7]ACUEDUCTO!$D$33</f>
        <v>1392.84</v>
      </c>
      <c r="E33" s="13">
        <f>+[7]ALCANTARILLADO!$B$33</f>
        <v>0</v>
      </c>
      <c r="F33" s="19">
        <f>+[7]ALCANTARILLADO!$C$33</f>
        <v>0</v>
      </c>
      <c r="G33" s="23">
        <f>+[7]ALCANTARILLADO!$D$33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+[7]ACUEDUCTO!$B$35</f>
        <v>7866.2610000000004</v>
      </c>
      <c r="C35" s="19">
        <f>+[7]ACUEDUCTO!$C$35</f>
        <v>7866.2610000000004</v>
      </c>
      <c r="D35" s="26">
        <f>+[7]ACUEDUCTO!$D$35</f>
        <v>7866.2610000000004</v>
      </c>
      <c r="E35" s="13">
        <f>+[7]ALCANTARILLADO!$B$35</f>
        <v>0</v>
      </c>
      <c r="F35" s="19">
        <f>+[7]ALCANTARILLADO!$C$35</f>
        <v>0</v>
      </c>
      <c r="G35" s="23">
        <f>+[7]ALCANTARILLADO!$D$35</f>
        <v>0</v>
      </c>
    </row>
    <row r="36" spans="1:150" s="6" customFormat="1" ht="15.95" customHeight="1" thickBot="1" x14ac:dyDescent="0.3">
      <c r="A36" s="11" t="s">
        <v>11</v>
      </c>
      <c r="B36" s="18">
        <f>+[7]ACUEDUCTO!$B$36</f>
        <v>1810.692</v>
      </c>
      <c r="C36" s="21">
        <f>+[7]ACUEDUCTO!$C$36</f>
        <v>1810.692</v>
      </c>
      <c r="D36" s="29">
        <f>+[7]ACUEDUCTO!$D$36</f>
        <v>1810.692</v>
      </c>
      <c r="E36" s="18">
        <f>+[7]ALCANTARILLADO!$B$36</f>
        <v>0</v>
      </c>
      <c r="F36" s="21">
        <f>+[7]ALCANTARILLADO!$C$36</f>
        <v>0</v>
      </c>
      <c r="G36" s="25">
        <f>+[7]ALCANTARILLADO!$D$36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41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+[8]ACUEDUCTO!$B$8</f>
        <v>7054.26</v>
      </c>
      <c r="C8" s="19">
        <f>+[8]ACUEDUCTO!$C$8</f>
        <v>7054.26</v>
      </c>
      <c r="D8" s="26">
        <f>+[8]ACUEDUCTO!$D$8</f>
        <v>7054.26</v>
      </c>
      <c r="E8" s="13">
        <f>+[8]ALCANTARILLADO!$B$8</f>
        <v>3573.14</v>
      </c>
      <c r="F8" s="19">
        <f>+[8]ALCANTARILLADO!$C$8</f>
        <v>3573.14</v>
      </c>
      <c r="G8" s="23">
        <f>+[8]ALCANTARILLADO!$D$8</f>
        <v>3573.14</v>
      </c>
    </row>
    <row r="9" spans="1:7" s="6" customFormat="1" ht="15.95" customHeight="1" x14ac:dyDescent="0.25">
      <c r="A9" s="5" t="s">
        <v>3</v>
      </c>
      <c r="B9" s="13">
        <f>+[8]ACUEDUCTO!$B$9</f>
        <v>922.41449999999998</v>
      </c>
      <c r="C9" s="19">
        <f>+[8]ACUEDUCTO!$C$9</f>
        <v>922.41449999999998</v>
      </c>
      <c r="D9" s="26">
        <f>+[8]ACUEDUCTO!$D$9</f>
        <v>922.41449999999998</v>
      </c>
      <c r="E9" s="13">
        <f>+[8]ALCANTARILLADO!$B$9</f>
        <v>536.19929999999999</v>
      </c>
      <c r="F9" s="19">
        <f>+[8]ALCANTARILLADO!$C$9</f>
        <v>536.19929999999999</v>
      </c>
      <c r="G9" s="23">
        <f>+[8]ALCANTARILLADO!$D$9</f>
        <v>536.19929999999999</v>
      </c>
    </row>
    <row r="10" spans="1:7" s="6" customFormat="1" ht="15.95" customHeight="1" x14ac:dyDescent="0.25">
      <c r="A10" s="5" t="s">
        <v>18</v>
      </c>
      <c r="B10" s="13">
        <f>+[8]ACUEDUCTO!$B$10</f>
        <v>1464.1499999999999</v>
      </c>
      <c r="C10" s="19">
        <f>+[8]ACUEDUCTO!$C$10</f>
        <v>1464.1499999999999</v>
      </c>
      <c r="D10" s="26">
        <f>+[8]ACUEDUCTO!$D$10</f>
        <v>1464.1499999999999</v>
      </c>
      <c r="E10" s="13">
        <f>+[8]ALCANTARILLADO!$B$10</f>
        <v>851.11</v>
      </c>
      <c r="F10" s="19">
        <f>+[8]ALCANTARILLADO!$C$10</f>
        <v>851.11</v>
      </c>
      <c r="G10" s="23">
        <f>+[8]ALCANTARILLADO!$D$10</f>
        <v>851.11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+[8]ACUEDUCTO!$B$12</f>
        <v>7054.26</v>
      </c>
      <c r="C12" s="19">
        <f>+[8]ACUEDUCTO!$C$12</f>
        <v>7054.26</v>
      </c>
      <c r="D12" s="26">
        <f>+[8]ACUEDUCTO!$D$12</f>
        <v>7054.26</v>
      </c>
      <c r="E12" s="13">
        <f>+[8]ALCANTARILLADO!$B$12</f>
        <v>3573.14</v>
      </c>
      <c r="F12" s="19">
        <f>+[8]ALCANTARILLADO!$C$12</f>
        <v>3573.14</v>
      </c>
      <c r="G12" s="23">
        <f>+[8]ALCANTARILLADO!$D$12</f>
        <v>3573.14</v>
      </c>
    </row>
    <row r="13" spans="1:7" s="9" customFormat="1" ht="15.95" customHeight="1" x14ac:dyDescent="0.25">
      <c r="A13" s="8" t="s">
        <v>5</v>
      </c>
      <c r="B13" s="13">
        <f>+[8]ACUEDUCTO!$B$13</f>
        <v>1112.7539999999999</v>
      </c>
      <c r="C13" s="19">
        <f>+[8]ACUEDUCTO!$C$13</f>
        <v>1112.7539999999999</v>
      </c>
      <c r="D13" s="26">
        <f>+[8]ACUEDUCTO!$D$13</f>
        <v>1112.7539999999999</v>
      </c>
      <c r="E13" s="13">
        <f>+[8]ALCANTARILLADO!$B$13</f>
        <v>646.84360000000004</v>
      </c>
      <c r="F13" s="19">
        <f>+[8]ALCANTARILLADO!$C$13</f>
        <v>646.84360000000004</v>
      </c>
      <c r="G13" s="23">
        <f>+[8]ALCANTARILLADO!$D$13</f>
        <v>646.84360000000004</v>
      </c>
    </row>
    <row r="14" spans="1:7" s="6" customFormat="1" ht="15.95" customHeight="1" x14ac:dyDescent="0.25">
      <c r="A14" s="5" t="s">
        <v>18</v>
      </c>
      <c r="B14" s="13">
        <f>+[8]ACUEDUCTO!$B$14</f>
        <v>1464.1499999999999</v>
      </c>
      <c r="C14" s="19">
        <f>+[8]ACUEDUCTO!$C$14</f>
        <v>1464.1499999999999</v>
      </c>
      <c r="D14" s="26">
        <f>+[8]ACUEDUCTO!$D$14</f>
        <v>1464.1499999999999</v>
      </c>
      <c r="E14" s="13">
        <f>+[8]ALCANTARILLADO!$B$14</f>
        <v>851.11</v>
      </c>
      <c r="F14" s="19">
        <f>+[8]ALCANTARILLADO!$C$14</f>
        <v>851.11</v>
      </c>
      <c r="G14" s="23">
        <f>+[8]ALCANTARILLADO!$D$14</f>
        <v>851.11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+[8]ACUEDUCTO!$B$16</f>
        <v>7054.26</v>
      </c>
      <c r="C16" s="19">
        <f>+[8]ACUEDUCTO!$C$16</f>
        <v>7054.26</v>
      </c>
      <c r="D16" s="26">
        <f>+[8]ACUEDUCTO!$D$16</f>
        <v>7054.26</v>
      </c>
      <c r="E16" s="13">
        <f>+[8]ALCANTARILLADO!$B$16</f>
        <v>3573.14</v>
      </c>
      <c r="F16" s="19">
        <f>+[8]ALCANTARILLADO!$C$16</f>
        <v>3573.14</v>
      </c>
      <c r="G16" s="23">
        <f>+[8]ALCANTARILLADO!$D$16</f>
        <v>3573.14</v>
      </c>
    </row>
    <row r="17" spans="1:150" s="6" customFormat="1" ht="15.95" customHeight="1" x14ac:dyDescent="0.25">
      <c r="A17" s="5" t="s">
        <v>5</v>
      </c>
      <c r="B17" s="13">
        <f>+[8]ACUEDUCTO!$B$17</f>
        <v>1259.1689999999999</v>
      </c>
      <c r="C17" s="19">
        <f>+[8]ACUEDUCTO!$C$17</f>
        <v>1259.1689999999999</v>
      </c>
      <c r="D17" s="26">
        <f>+[8]ACUEDUCTO!$D$17</f>
        <v>1259.1689999999999</v>
      </c>
      <c r="E17" s="13">
        <f>+[8]ALCANTARILLADO!$B$17</f>
        <v>731.95460000000003</v>
      </c>
      <c r="F17" s="19">
        <f>+[8]ALCANTARILLADO!$C$17</f>
        <v>731.95460000000003</v>
      </c>
      <c r="G17" s="23">
        <f>+[8]ALCANTARILLADO!$D$17</f>
        <v>731.95460000000003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+[8]ACUEDUCTO!$B$18</f>
        <v>1464.1499999999999</v>
      </c>
      <c r="C18" s="19">
        <f>+[8]ACUEDUCTO!$C$18</f>
        <v>1464.1499999999999</v>
      </c>
      <c r="D18" s="26">
        <f>+[8]ACUEDUCTO!$D$18</f>
        <v>1464.1499999999999</v>
      </c>
      <c r="E18" s="13">
        <f>+[8]ALCANTARILLADO!$B$18</f>
        <v>851.11</v>
      </c>
      <c r="F18" s="19">
        <f>+[8]ALCANTARILLADO!$C$18</f>
        <v>851.11</v>
      </c>
      <c r="G18" s="23">
        <f>+[8]ALCANTARILLADO!$D$18</f>
        <v>851.11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+[8]ACUEDUCTO!$B$20</f>
        <v>7054.26</v>
      </c>
      <c r="C20" s="19">
        <f>+[8]ACUEDUCTO!$C$20</f>
        <v>7054.26</v>
      </c>
      <c r="D20" s="26">
        <f>+[8]ACUEDUCTO!$D$20</f>
        <v>7054.26</v>
      </c>
      <c r="E20" s="13">
        <f>+[8]ALCANTARILLADO!$B$20</f>
        <v>3573.14</v>
      </c>
      <c r="F20" s="19">
        <f>+[8]ALCANTARILLADO!$C$20</f>
        <v>3573.14</v>
      </c>
      <c r="G20" s="23">
        <f>+[8]ALCANTARILLADO!$D$20</f>
        <v>3573.14</v>
      </c>
    </row>
    <row r="21" spans="1:150" s="6" customFormat="1" ht="15.95" customHeight="1" x14ac:dyDescent="0.25">
      <c r="A21" s="5" t="s">
        <v>11</v>
      </c>
      <c r="B21" s="13">
        <f>+[8]ACUEDUCTO!$B$21</f>
        <v>1464.1499999999999</v>
      </c>
      <c r="C21" s="19">
        <f>+[8]ACUEDUCTO!$C$21</f>
        <v>1464.1499999999999</v>
      </c>
      <c r="D21" s="26">
        <f>+[8]ACUEDUCTO!$D$21</f>
        <v>1464.1499999999999</v>
      </c>
      <c r="E21" s="13">
        <f>+[8]ALCANTARILLADO!$B$21</f>
        <v>851.11</v>
      </c>
      <c r="F21" s="19">
        <f>+[8]ALCANTARILLADO!$C$21</f>
        <v>851.11</v>
      </c>
      <c r="G21" s="23">
        <f>+[8]ALCANTARILLADO!$D$21</f>
        <v>851.11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+[8]ACUEDUCTO!$B$23</f>
        <v>10581.39</v>
      </c>
      <c r="C23" s="19">
        <f>+[8]ACUEDUCTO!$C$23</f>
        <v>10581.39</v>
      </c>
      <c r="D23" s="26">
        <f>+[8]ACUEDUCTO!$D$23</f>
        <v>10581.39</v>
      </c>
      <c r="E23" s="13">
        <f>+[8]ALCANTARILLADO!$B$23</f>
        <v>5359.71</v>
      </c>
      <c r="F23" s="19">
        <f>+[8]ALCANTARILLADO!$C$23</f>
        <v>5359.71</v>
      </c>
      <c r="G23" s="23">
        <f>+[8]ALCANTARILLADO!$D$23</f>
        <v>5359.71</v>
      </c>
    </row>
    <row r="24" spans="1:150" s="6" customFormat="1" ht="15.95" customHeight="1" x14ac:dyDescent="0.25">
      <c r="A24" s="5" t="s">
        <v>11</v>
      </c>
      <c r="B24" s="13">
        <f>+[8]ACUEDUCTO!$B$24</f>
        <v>2196.2249999999999</v>
      </c>
      <c r="C24" s="19">
        <f>+[8]ACUEDUCTO!$C$24</f>
        <v>2196.2249999999999</v>
      </c>
      <c r="D24" s="26">
        <f>+[8]ACUEDUCTO!$D$24</f>
        <v>2196.2249999999999</v>
      </c>
      <c r="E24" s="13">
        <f>+[8]ALCANTARILLADO!$B$24</f>
        <v>1276.665</v>
      </c>
      <c r="F24" s="19">
        <f>+[8]ALCANTARILLADO!$C$24</f>
        <v>1276.665</v>
      </c>
      <c r="G24" s="23">
        <f>+[8]ALCANTARILLADO!$D$24</f>
        <v>1276.665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+[8]ACUEDUCTO!$B$26</f>
        <v>11286.816000000001</v>
      </c>
      <c r="C26" s="19">
        <f>+[8]ACUEDUCTO!$C$26</f>
        <v>11286.816000000001</v>
      </c>
      <c r="D26" s="26">
        <f>+[8]ACUEDUCTO!$D$26</f>
        <v>11286.816000000001</v>
      </c>
      <c r="E26" s="13">
        <f>+[8]ALCANTARILLADO!$B$26</f>
        <v>5717.0240000000003</v>
      </c>
      <c r="F26" s="19">
        <f>+[8]ALCANTARILLADO!$C$26</f>
        <v>5717.0240000000003</v>
      </c>
      <c r="G26" s="23">
        <f>+[8]ALCANTARILLADO!$D$26</f>
        <v>5717.0240000000003</v>
      </c>
    </row>
    <row r="27" spans="1:150" s="6" customFormat="1" ht="15.95" customHeight="1" x14ac:dyDescent="0.25">
      <c r="A27" s="5" t="s">
        <v>11</v>
      </c>
      <c r="B27" s="13">
        <f>+[8]ACUEDUCTO!$B$27</f>
        <v>2342.64</v>
      </c>
      <c r="C27" s="19">
        <f>+[8]ACUEDUCTO!$C$27</f>
        <v>2342.64</v>
      </c>
      <c r="D27" s="26">
        <f>+[8]ACUEDUCTO!$D$27</f>
        <v>2342.64</v>
      </c>
      <c r="E27" s="13">
        <f>+[8]ALCANTARILLADO!$B$27</f>
        <v>1361.7760000000001</v>
      </c>
      <c r="F27" s="19">
        <f>+[8]ALCANTARILLADO!$C$27</f>
        <v>1361.7760000000001</v>
      </c>
      <c r="G27" s="23">
        <f>+[8]ALCANTARILLADO!$D$27</f>
        <v>1361.7760000000001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+[8]ACUEDUCTO!$B$29</f>
        <v>10581.39</v>
      </c>
      <c r="C29" s="19">
        <f>+[8]ACUEDUCTO!$C$29</f>
        <v>10581.39</v>
      </c>
      <c r="D29" s="26">
        <f>+[8]ACUEDUCTO!$D$29</f>
        <v>10581.39</v>
      </c>
      <c r="E29" s="13">
        <f>+[8]ALCANTARILLADO!$B$29</f>
        <v>5359.71</v>
      </c>
      <c r="F29" s="19">
        <f>+[8]ALCANTARILLADO!$C$29</f>
        <v>5359.71</v>
      </c>
      <c r="G29" s="23">
        <f>+[8]ALCANTARILLADO!$D$29</f>
        <v>5359.71</v>
      </c>
    </row>
    <row r="30" spans="1:150" s="6" customFormat="1" ht="15.95" customHeight="1" x14ac:dyDescent="0.25">
      <c r="A30" s="5" t="s">
        <v>11</v>
      </c>
      <c r="B30" s="13">
        <f>+[8]ACUEDUCTO!$B$30</f>
        <v>2196.2249999999999</v>
      </c>
      <c r="C30" s="19">
        <f>+[8]ACUEDUCTO!$C$30</f>
        <v>2196.2249999999999</v>
      </c>
      <c r="D30" s="26">
        <f>+[8]ACUEDUCTO!$D$30</f>
        <v>2196.2249999999999</v>
      </c>
      <c r="E30" s="13">
        <f>+[8]ALCANTARILLADO!$B$30</f>
        <v>1276.665</v>
      </c>
      <c r="F30" s="19">
        <f>+[8]ALCANTARILLADO!$C$30</f>
        <v>1276.665</v>
      </c>
      <c r="G30" s="23">
        <f>+[8]ALCANTARILLADO!$D$30</f>
        <v>1276.665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+[8]ACUEDUCTO!$B$32</f>
        <v>7054.26</v>
      </c>
      <c r="C32" s="19">
        <f>+[8]ACUEDUCTO!$C$32</f>
        <v>7054.26</v>
      </c>
      <c r="D32" s="26">
        <f>+[8]ACUEDUCTO!$D$32</f>
        <v>7054.26</v>
      </c>
      <c r="E32" s="13">
        <f>+[8]ALCANTARILLADO!$B$32</f>
        <v>3573.14</v>
      </c>
      <c r="F32" s="19">
        <f>+[8]ALCANTARILLADO!$C$32</f>
        <v>3573.14</v>
      </c>
      <c r="G32" s="23">
        <f>+[8]ALCANTARILLADO!$D$32</f>
        <v>3573.14</v>
      </c>
    </row>
    <row r="33" spans="1:150" s="6" customFormat="1" ht="15.95" customHeight="1" x14ac:dyDescent="0.25">
      <c r="A33" s="5" t="s">
        <v>11</v>
      </c>
      <c r="B33" s="13">
        <f>+[8]ACUEDUCTO!$B$33</f>
        <v>1464.1499999999999</v>
      </c>
      <c r="C33" s="19">
        <f>+[8]ACUEDUCTO!$C$33</f>
        <v>1464.1499999999999</v>
      </c>
      <c r="D33" s="26">
        <f>+[8]ACUEDUCTO!$D$33</f>
        <v>1464.1499999999999</v>
      </c>
      <c r="E33" s="13">
        <f>+[8]ALCANTARILLADO!$B$33</f>
        <v>851.11</v>
      </c>
      <c r="F33" s="19">
        <f>+[8]ALCANTARILLADO!$C$33</f>
        <v>851.11</v>
      </c>
      <c r="G33" s="23">
        <f>+[8]ALCANTARILLADO!$D$33</f>
        <v>851.11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+[8]ACUEDUCTO!$B$35</f>
        <v>9170.5380000000005</v>
      </c>
      <c r="C35" s="19">
        <f>+[8]ACUEDUCTO!$C$35</f>
        <v>9170.5380000000005</v>
      </c>
      <c r="D35" s="26">
        <f>+[8]ACUEDUCTO!$D$35</f>
        <v>9170.5380000000005</v>
      </c>
      <c r="E35" s="13">
        <f>+[8]ALCANTARILLADO!$B$35</f>
        <v>4645.0820000000003</v>
      </c>
      <c r="F35" s="19">
        <f>+[8]ALCANTARILLADO!$C$35</f>
        <v>4645.0820000000003</v>
      </c>
      <c r="G35" s="23">
        <f>+[8]ALCANTARILLADO!$D$35</f>
        <v>4645.0820000000003</v>
      </c>
    </row>
    <row r="36" spans="1:150" s="6" customFormat="1" ht="15.95" customHeight="1" thickBot="1" x14ac:dyDescent="0.3">
      <c r="A36" s="11" t="s">
        <v>11</v>
      </c>
      <c r="B36" s="18">
        <f>+[8]ACUEDUCTO!$B$36</f>
        <v>1903.395</v>
      </c>
      <c r="C36" s="21">
        <f>+[8]ACUEDUCTO!$C$36</f>
        <v>1903.395</v>
      </c>
      <c r="D36" s="29">
        <f>+[8]ACUEDUCTO!$D$36</f>
        <v>1903.395</v>
      </c>
      <c r="E36" s="18">
        <f>+[8]ALCANTARILLADO!$B$36</f>
        <v>1106.443</v>
      </c>
      <c r="F36" s="21">
        <f>+[8]ALCANTARILLADO!$C$36</f>
        <v>1106.443</v>
      </c>
      <c r="G36" s="25">
        <f>+[8]ALCANTARILLADO!$D$36</f>
        <v>1106.443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0"/>
  <sheetViews>
    <sheetView showGridLines="0" workbookViewId="0">
      <pane xSplit="1" ySplit="7" topLeftCell="B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8" sqref="E8"/>
    </sheetView>
  </sheetViews>
  <sheetFormatPr baseColWidth="10" defaultRowHeight="12.75" x14ac:dyDescent="0.2"/>
  <cols>
    <col min="1" max="1" width="21.85546875" style="2" customWidth="1"/>
    <col min="2" max="7" width="10.7109375" style="2" customWidth="1"/>
    <col min="8" max="16384" width="11.42578125" style="1"/>
  </cols>
  <sheetData>
    <row r="1" spans="1:7" s="38" customFormat="1" ht="25.5" customHeight="1" x14ac:dyDescent="0.2">
      <c r="A1" s="40" t="s">
        <v>14</v>
      </c>
      <c r="B1" s="40"/>
      <c r="C1" s="40"/>
      <c r="D1" s="40"/>
      <c r="E1" s="40"/>
      <c r="F1" s="40"/>
      <c r="G1" s="40"/>
    </row>
    <row r="2" spans="1:7" s="38" customFormat="1" ht="17.25" customHeight="1" x14ac:dyDescent="0.2">
      <c r="A2" s="39" t="s">
        <v>50</v>
      </c>
      <c r="B2" s="39"/>
      <c r="C2" s="39"/>
      <c r="D2" s="39"/>
      <c r="E2" s="39"/>
      <c r="F2" s="39"/>
      <c r="G2" s="39"/>
    </row>
    <row r="3" spans="1:7" s="38" customFormat="1" ht="15.75" customHeight="1" x14ac:dyDescent="0.2">
      <c r="A3" s="39" t="s">
        <v>42</v>
      </c>
      <c r="B3" s="39"/>
      <c r="C3" s="39"/>
      <c r="D3" s="39"/>
      <c r="E3" s="39"/>
      <c r="F3" s="39"/>
      <c r="G3" s="39"/>
    </row>
    <row r="4" spans="1:7" ht="16.5" customHeight="1" thickBot="1" x14ac:dyDescent="0.25">
      <c r="C4" s="3"/>
      <c r="D4" s="3"/>
      <c r="E4" s="3"/>
      <c r="F4" s="3"/>
      <c r="G4" s="3"/>
    </row>
    <row r="5" spans="1:7" ht="17.25" customHeight="1" thickTop="1" thickBot="1" x14ac:dyDescent="0.3">
      <c r="A5" s="41" t="s">
        <v>0</v>
      </c>
      <c r="B5" s="43" t="s">
        <v>15</v>
      </c>
      <c r="C5" s="44"/>
      <c r="D5" s="45"/>
      <c r="E5" s="43" t="s">
        <v>16</v>
      </c>
      <c r="F5" s="44"/>
      <c r="G5" s="45"/>
    </row>
    <row r="6" spans="1:7" s="2" customFormat="1" ht="20.100000000000001" customHeight="1" thickTop="1" thickBot="1" x14ac:dyDescent="0.25">
      <c r="A6" s="42"/>
      <c r="B6" s="32">
        <v>44409</v>
      </c>
      <c r="C6" s="35">
        <v>44440</v>
      </c>
      <c r="D6" s="34">
        <v>44470</v>
      </c>
      <c r="E6" s="32">
        <v>44409</v>
      </c>
      <c r="F6" s="35">
        <v>44440</v>
      </c>
      <c r="G6" s="34">
        <v>44470</v>
      </c>
    </row>
    <row r="7" spans="1:7" ht="20.100000000000001" customHeight="1" thickTop="1" x14ac:dyDescent="0.2">
      <c r="A7" s="4" t="s">
        <v>1</v>
      </c>
      <c r="B7" s="33"/>
      <c r="C7" s="16"/>
      <c r="D7" s="17"/>
      <c r="E7" s="22"/>
      <c r="F7" s="36"/>
      <c r="G7" s="37"/>
    </row>
    <row r="8" spans="1:7" s="6" customFormat="1" ht="15.95" customHeight="1" x14ac:dyDescent="0.25">
      <c r="A8" s="5" t="s">
        <v>2</v>
      </c>
      <c r="B8" s="13">
        <f>+[9]ACUEDUCTO!$B$8</f>
        <v>6332.29</v>
      </c>
      <c r="C8" s="19">
        <f>+[9]ACUEDUCTO!$C$8</f>
        <v>6332.29</v>
      </c>
      <c r="D8" s="26">
        <f>+[9]ACUEDUCTO!$D$8</f>
        <v>6332.29</v>
      </c>
      <c r="E8" s="13">
        <f>+[9]ALCANTARILLADO!$B$8</f>
        <v>3555.83</v>
      </c>
      <c r="F8" s="19">
        <f>+[9]ALCANTARILLADO!$C$8</f>
        <v>3555.83</v>
      </c>
      <c r="G8" s="23">
        <f>+[9]ALCANTARILLADO!$D$8</f>
        <v>3555.83</v>
      </c>
    </row>
    <row r="9" spans="1:7" s="6" customFormat="1" ht="15.95" customHeight="1" x14ac:dyDescent="0.25">
      <c r="A9" s="5" t="s">
        <v>3</v>
      </c>
      <c r="B9" s="13">
        <f>+[9]ACUEDUCTO!$B$9</f>
        <v>1239.6959999999999</v>
      </c>
      <c r="C9" s="19">
        <f>+[9]ACUEDUCTO!$C$9</f>
        <v>1239.6959999999999</v>
      </c>
      <c r="D9" s="26">
        <f>+[9]ACUEDUCTO!$D$9</f>
        <v>1239.6959999999999</v>
      </c>
      <c r="E9" s="13">
        <f>+[9]ALCANTARILLADO!$B$9</f>
        <v>816.89600000000007</v>
      </c>
      <c r="F9" s="19">
        <f>+[9]ALCANTARILLADO!$C$9</f>
        <v>816.89600000000007</v>
      </c>
      <c r="G9" s="23">
        <f>+[9]ALCANTARILLADO!$D$9</f>
        <v>816.89600000000007</v>
      </c>
    </row>
    <row r="10" spans="1:7" s="6" customFormat="1" ht="15.95" customHeight="1" x14ac:dyDescent="0.25">
      <c r="A10" s="5" t="s">
        <v>18</v>
      </c>
      <c r="B10" s="13">
        <f>+[9]ACUEDUCTO!$B$10</f>
        <v>1549.62</v>
      </c>
      <c r="C10" s="19">
        <f>+[9]ACUEDUCTO!$C$10</f>
        <v>1549.62</v>
      </c>
      <c r="D10" s="26">
        <f>+[9]ACUEDUCTO!$D$10</f>
        <v>1549.62</v>
      </c>
      <c r="E10" s="13">
        <f>+[9]ALCANTARILLADO!$B$10</f>
        <v>1021.12</v>
      </c>
      <c r="F10" s="19">
        <f>+[9]ALCANTARILLADO!$C$10</f>
        <v>1021.12</v>
      </c>
      <c r="G10" s="23">
        <f>+[9]ALCANTARILLADO!$D$10</f>
        <v>1021.12</v>
      </c>
    </row>
    <row r="11" spans="1:7" s="6" customFormat="1" ht="20.100000000000001" customHeight="1" x14ac:dyDescent="0.25">
      <c r="A11" s="7" t="s">
        <v>4</v>
      </c>
      <c r="B11" s="14"/>
      <c r="C11" s="30"/>
      <c r="D11" s="27"/>
      <c r="E11" s="14"/>
      <c r="F11" s="30"/>
      <c r="G11" s="31"/>
    </row>
    <row r="12" spans="1:7" s="6" customFormat="1" ht="15.95" customHeight="1" x14ac:dyDescent="0.25">
      <c r="A12" s="5" t="s">
        <v>2</v>
      </c>
      <c r="B12" s="13">
        <f>+[9]ACUEDUCTO!$B$12</f>
        <v>6332.29</v>
      </c>
      <c r="C12" s="19">
        <f>+[9]ACUEDUCTO!$C$12</f>
        <v>6332.29</v>
      </c>
      <c r="D12" s="26">
        <f>+[9]ACUEDUCTO!$D$12</f>
        <v>6332.29</v>
      </c>
      <c r="E12" s="13">
        <f>+[9]ALCANTARILLADO!$B$12</f>
        <v>3555.83</v>
      </c>
      <c r="F12" s="19">
        <f>+[9]ALCANTARILLADO!$C$12</f>
        <v>3555.83</v>
      </c>
      <c r="G12" s="23">
        <f>+[9]ALCANTARILLADO!$D$12</f>
        <v>3555.83</v>
      </c>
    </row>
    <row r="13" spans="1:7" s="9" customFormat="1" ht="15.95" customHeight="1" x14ac:dyDescent="0.25">
      <c r="A13" s="8" t="s">
        <v>5</v>
      </c>
      <c r="B13" s="13">
        <f>+[9]ACUEDUCTO!$B$13</f>
        <v>1394.6579999999999</v>
      </c>
      <c r="C13" s="19">
        <f>+[9]ACUEDUCTO!$C$13</f>
        <v>1394.6579999999999</v>
      </c>
      <c r="D13" s="26">
        <f>+[9]ACUEDUCTO!$D$13</f>
        <v>1394.6579999999999</v>
      </c>
      <c r="E13" s="13">
        <f>+[9]ALCANTARILLADO!$B$13</f>
        <v>919.00800000000004</v>
      </c>
      <c r="F13" s="19">
        <f>+[9]ALCANTARILLADO!$C$13</f>
        <v>919.00800000000004</v>
      </c>
      <c r="G13" s="23">
        <f>+[9]ALCANTARILLADO!$D$13</f>
        <v>919.00800000000004</v>
      </c>
    </row>
    <row r="14" spans="1:7" s="6" customFormat="1" ht="15.95" customHeight="1" x14ac:dyDescent="0.25">
      <c r="A14" s="5" t="s">
        <v>18</v>
      </c>
      <c r="B14" s="13">
        <f>+[9]ACUEDUCTO!$B$14</f>
        <v>1549.62</v>
      </c>
      <c r="C14" s="19">
        <f>+[9]ACUEDUCTO!$C$14</f>
        <v>1549.62</v>
      </c>
      <c r="D14" s="26">
        <f>+[9]ACUEDUCTO!$D$14</f>
        <v>1549.62</v>
      </c>
      <c r="E14" s="13">
        <f>+[9]ALCANTARILLADO!$B$14</f>
        <v>1021.12</v>
      </c>
      <c r="F14" s="19">
        <f>+[9]ALCANTARILLADO!$C$14</f>
        <v>1021.12</v>
      </c>
      <c r="G14" s="23">
        <f>+[9]ALCANTARILLADO!$D$14</f>
        <v>1021.12</v>
      </c>
    </row>
    <row r="15" spans="1:7" s="6" customFormat="1" ht="20.100000000000001" customHeight="1" x14ac:dyDescent="0.25">
      <c r="A15" s="7" t="s">
        <v>6</v>
      </c>
      <c r="B15" s="14"/>
      <c r="C15" s="30"/>
      <c r="D15" s="27"/>
      <c r="E15" s="14"/>
      <c r="F15" s="30"/>
      <c r="G15" s="31"/>
    </row>
    <row r="16" spans="1:7" s="6" customFormat="1" ht="15.95" customHeight="1" x14ac:dyDescent="0.25">
      <c r="A16" s="5" t="s">
        <v>2</v>
      </c>
      <c r="B16" s="13">
        <f>+[9]ACUEDUCTO!$B$16</f>
        <v>6332.29</v>
      </c>
      <c r="C16" s="19">
        <f>+[9]ACUEDUCTO!$C$16</f>
        <v>6332.29</v>
      </c>
      <c r="D16" s="26">
        <f>+[9]ACUEDUCTO!$D$16</f>
        <v>6332.29</v>
      </c>
      <c r="E16" s="13">
        <f>+[9]ALCANTARILLADO!$B$16</f>
        <v>3555.83</v>
      </c>
      <c r="F16" s="19">
        <f>+[9]ALCANTARILLADO!$C$16</f>
        <v>3555.83</v>
      </c>
      <c r="G16" s="23">
        <f>+[9]ALCANTARILLADO!$D$16</f>
        <v>3555.83</v>
      </c>
    </row>
    <row r="17" spans="1:150" s="6" customFormat="1" ht="15.95" customHeight="1" x14ac:dyDescent="0.25">
      <c r="A17" s="5" t="s">
        <v>5</v>
      </c>
      <c r="B17" s="13">
        <f>+[9]ACUEDUCTO!$B$17</f>
        <v>1503.1313999999998</v>
      </c>
      <c r="C17" s="19">
        <f>+[9]ACUEDUCTO!$C$17</f>
        <v>1503.1313999999998</v>
      </c>
      <c r="D17" s="26">
        <f>+[9]ACUEDUCTO!$D$17</f>
        <v>1503.1313999999998</v>
      </c>
      <c r="E17" s="13">
        <f>+[9]ALCANTARILLADO!$B$17</f>
        <v>990.4864</v>
      </c>
      <c r="F17" s="19">
        <f>+[9]ALCANTARILLADO!$C$17</f>
        <v>990.4864</v>
      </c>
      <c r="G17" s="23">
        <f>+[9]ALCANTARILLADO!$D$17</f>
        <v>990.4864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6" customFormat="1" ht="15.95" customHeight="1" x14ac:dyDescent="0.25">
      <c r="A18" s="5" t="s">
        <v>18</v>
      </c>
      <c r="B18" s="13">
        <f>+[9]ACUEDUCTO!$B$18</f>
        <v>1549.62</v>
      </c>
      <c r="C18" s="19">
        <f>+[9]ACUEDUCTO!$C$18</f>
        <v>1549.62</v>
      </c>
      <c r="D18" s="26">
        <f>+[9]ACUEDUCTO!$D$18</f>
        <v>1549.62</v>
      </c>
      <c r="E18" s="13">
        <f>+[9]ALCANTARILLADO!$B$18</f>
        <v>1021.12</v>
      </c>
      <c r="F18" s="19">
        <f>+[9]ALCANTARILLADO!$C$18</f>
        <v>1021.12</v>
      </c>
      <c r="G18" s="23">
        <f>+[9]ALCANTARILLADO!$D$18</f>
        <v>1021.12</v>
      </c>
    </row>
    <row r="19" spans="1:150" s="6" customFormat="1" ht="20.100000000000001" customHeight="1" x14ac:dyDescent="0.25">
      <c r="A19" s="7" t="s">
        <v>7</v>
      </c>
      <c r="B19" s="14"/>
      <c r="C19" s="30"/>
      <c r="D19" s="27"/>
      <c r="E19" s="14"/>
      <c r="F19" s="30"/>
      <c r="G19" s="31"/>
    </row>
    <row r="20" spans="1:150" s="6" customFormat="1" ht="15.95" customHeight="1" x14ac:dyDescent="0.25">
      <c r="A20" s="8" t="s">
        <v>2</v>
      </c>
      <c r="B20" s="13">
        <f>+[9]ACUEDUCTO!$B$20</f>
        <v>6332.29</v>
      </c>
      <c r="C20" s="19">
        <f>+[9]ACUEDUCTO!$C$20</f>
        <v>6332.29</v>
      </c>
      <c r="D20" s="26">
        <f>+[9]ACUEDUCTO!$D$20</f>
        <v>6332.29</v>
      </c>
      <c r="E20" s="13">
        <f>+[9]ALCANTARILLADO!$B$20</f>
        <v>3555.83</v>
      </c>
      <c r="F20" s="19">
        <f>+[9]ALCANTARILLADO!$C$20</f>
        <v>3555.83</v>
      </c>
      <c r="G20" s="23">
        <f>+[9]ALCANTARILLADO!$D$20</f>
        <v>3555.83</v>
      </c>
    </row>
    <row r="21" spans="1:150" s="6" customFormat="1" ht="15.95" customHeight="1" x14ac:dyDescent="0.25">
      <c r="A21" s="5" t="s">
        <v>11</v>
      </c>
      <c r="B21" s="13">
        <f>+[9]ACUEDUCTO!$B$21</f>
        <v>1549.62</v>
      </c>
      <c r="C21" s="19">
        <f>+[9]ACUEDUCTO!$C$21</f>
        <v>1549.62</v>
      </c>
      <c r="D21" s="26">
        <f>+[9]ACUEDUCTO!$D$21</f>
        <v>1549.62</v>
      </c>
      <c r="E21" s="13">
        <f>+[9]ALCANTARILLADO!$B$21</f>
        <v>1021.12</v>
      </c>
      <c r="F21" s="19">
        <f>+[9]ALCANTARILLADO!$C$21</f>
        <v>1021.12</v>
      </c>
      <c r="G21" s="23">
        <f>+[9]ALCANTARILLADO!$D$21</f>
        <v>1021.12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6" customFormat="1" ht="20.100000000000001" customHeight="1" x14ac:dyDescent="0.25">
      <c r="A22" s="7" t="s">
        <v>8</v>
      </c>
      <c r="B22" s="14"/>
      <c r="C22" s="30"/>
      <c r="D22" s="27"/>
      <c r="E22" s="14"/>
      <c r="F22" s="30"/>
      <c r="G22" s="31"/>
    </row>
    <row r="23" spans="1:150" s="6" customFormat="1" ht="15.95" customHeight="1" x14ac:dyDescent="0.25">
      <c r="A23" s="5" t="s">
        <v>2</v>
      </c>
      <c r="B23" s="13">
        <f>+[9]ACUEDUCTO!$B$23</f>
        <v>9498.4349999999995</v>
      </c>
      <c r="C23" s="19">
        <f>+[9]ACUEDUCTO!$C$23</f>
        <v>9498.4349999999995</v>
      </c>
      <c r="D23" s="26">
        <f>+[9]ACUEDUCTO!$D$23</f>
        <v>9498.4349999999995</v>
      </c>
      <c r="E23" s="13">
        <f>+[9]ALCANTARILLADO!$B$23</f>
        <v>5333.7449999999999</v>
      </c>
      <c r="F23" s="19">
        <f>+[9]ALCANTARILLADO!$C$23</f>
        <v>5333.7449999999999</v>
      </c>
      <c r="G23" s="23">
        <f>+[9]ALCANTARILLADO!$D$23</f>
        <v>5333.7449999999999</v>
      </c>
    </row>
    <row r="24" spans="1:150" s="6" customFormat="1" ht="15.95" customHeight="1" x14ac:dyDescent="0.25">
      <c r="A24" s="5" t="s">
        <v>11</v>
      </c>
      <c r="B24" s="13">
        <f>+[9]ACUEDUCTO!$B$24</f>
        <v>2324.4299999999998</v>
      </c>
      <c r="C24" s="19">
        <f>+[9]ACUEDUCTO!$C$24</f>
        <v>2324.4299999999998</v>
      </c>
      <c r="D24" s="26">
        <f>+[9]ACUEDUCTO!$D$24</f>
        <v>2324.4299999999998</v>
      </c>
      <c r="E24" s="13">
        <f>+[9]ALCANTARILLADO!$B$24</f>
        <v>1531.68</v>
      </c>
      <c r="F24" s="19">
        <f>+[9]ALCANTARILLADO!$C$24</f>
        <v>1531.68</v>
      </c>
      <c r="G24" s="23">
        <f>+[9]ALCANTARILLADO!$D$24</f>
        <v>1531.68</v>
      </c>
    </row>
    <row r="25" spans="1:150" s="6" customFormat="1" ht="20.100000000000001" customHeight="1" x14ac:dyDescent="0.25">
      <c r="A25" s="7" t="s">
        <v>9</v>
      </c>
      <c r="B25" s="14"/>
      <c r="C25" s="30"/>
      <c r="D25" s="27"/>
      <c r="E25" s="14"/>
      <c r="F25" s="30"/>
      <c r="G25" s="31"/>
    </row>
    <row r="26" spans="1:150" s="6" customFormat="1" ht="15.95" customHeight="1" x14ac:dyDescent="0.25">
      <c r="A26" s="5" t="s">
        <v>2</v>
      </c>
      <c r="B26" s="13">
        <f>+[9]ACUEDUCTO!$B$26</f>
        <v>10131.664000000001</v>
      </c>
      <c r="C26" s="19">
        <f>+[9]ACUEDUCTO!$C$26</f>
        <v>10131.664000000001</v>
      </c>
      <c r="D26" s="26">
        <f>+[9]ACUEDUCTO!$D$26</f>
        <v>10131.664000000001</v>
      </c>
      <c r="E26" s="13">
        <f>+[9]ALCANTARILLADO!$B$26</f>
        <v>5689.3280000000004</v>
      </c>
      <c r="F26" s="19">
        <f>+[9]ALCANTARILLADO!$C$26</f>
        <v>5689.3280000000004</v>
      </c>
      <c r="G26" s="23">
        <f>+[9]ALCANTARILLADO!$D$26</f>
        <v>5689.3280000000004</v>
      </c>
    </row>
    <row r="27" spans="1:150" s="6" customFormat="1" ht="15.95" customHeight="1" x14ac:dyDescent="0.25">
      <c r="A27" s="5" t="s">
        <v>11</v>
      </c>
      <c r="B27" s="13">
        <f>+[9]ACUEDUCTO!$B$27</f>
        <v>2479.3919999999998</v>
      </c>
      <c r="C27" s="19">
        <f>+[9]ACUEDUCTO!$C$27</f>
        <v>2479.3919999999998</v>
      </c>
      <c r="D27" s="26">
        <f>+[9]ACUEDUCTO!$D$27</f>
        <v>2479.3919999999998</v>
      </c>
      <c r="E27" s="13">
        <f>+[9]ALCANTARILLADO!$B$27</f>
        <v>1633.7920000000001</v>
      </c>
      <c r="F27" s="19">
        <f>+[9]ALCANTARILLADO!$C$27</f>
        <v>1633.7920000000001</v>
      </c>
      <c r="G27" s="23">
        <f>+[9]ALCANTARILLADO!$D$27</f>
        <v>1633.7920000000001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6" customFormat="1" ht="20.100000000000001" customHeight="1" x14ac:dyDescent="0.25">
      <c r="A28" s="7" t="s">
        <v>10</v>
      </c>
      <c r="B28" s="14"/>
      <c r="C28" s="30"/>
      <c r="D28" s="27"/>
      <c r="E28" s="14"/>
      <c r="F28" s="30"/>
      <c r="G28" s="31"/>
    </row>
    <row r="29" spans="1:150" s="6" customFormat="1" ht="15.95" customHeight="1" x14ac:dyDescent="0.25">
      <c r="A29" s="5" t="s">
        <v>2</v>
      </c>
      <c r="B29" s="13">
        <f>+[9]ACUEDUCTO!$B$29</f>
        <v>9498.4349999999995</v>
      </c>
      <c r="C29" s="19">
        <f>+[9]ACUEDUCTO!$C$29</f>
        <v>9498.4349999999995</v>
      </c>
      <c r="D29" s="26">
        <f>+[9]ACUEDUCTO!$D$29</f>
        <v>9498.4349999999995</v>
      </c>
      <c r="E29" s="13">
        <f>+[9]ALCANTARILLADO!$B$29</f>
        <v>5333.7449999999999</v>
      </c>
      <c r="F29" s="19">
        <f>+[9]ALCANTARILLADO!$C$29</f>
        <v>5333.7449999999999</v>
      </c>
      <c r="G29" s="23">
        <f>+[9]ALCANTARILLADO!$D$29</f>
        <v>5333.7449999999999</v>
      </c>
    </row>
    <row r="30" spans="1:150" s="6" customFormat="1" ht="15.95" customHeight="1" x14ac:dyDescent="0.25">
      <c r="A30" s="5" t="s">
        <v>11</v>
      </c>
      <c r="B30" s="13">
        <f>+[9]ACUEDUCTO!$B$30</f>
        <v>2324.4299999999998</v>
      </c>
      <c r="C30" s="19">
        <f>+[9]ACUEDUCTO!$C$30</f>
        <v>2324.4299999999998</v>
      </c>
      <c r="D30" s="26">
        <f>+[9]ACUEDUCTO!$D$30</f>
        <v>2324.4299999999998</v>
      </c>
      <c r="E30" s="13">
        <f>+[9]ALCANTARILLADO!$B$30</f>
        <v>1531.68</v>
      </c>
      <c r="F30" s="19">
        <f>+[9]ALCANTARILLADO!$C$30</f>
        <v>1531.68</v>
      </c>
      <c r="G30" s="23">
        <f>+[9]ALCANTARILLADO!$D$30</f>
        <v>1531.68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6" customFormat="1" ht="20.100000000000001" customHeight="1" x14ac:dyDescent="0.25">
      <c r="A31" s="7" t="s">
        <v>12</v>
      </c>
      <c r="B31" s="14"/>
      <c r="C31" s="30"/>
      <c r="D31" s="27"/>
      <c r="E31" s="14"/>
      <c r="F31" s="30"/>
      <c r="G31" s="31"/>
    </row>
    <row r="32" spans="1:150" s="6" customFormat="1" ht="15.95" customHeight="1" x14ac:dyDescent="0.25">
      <c r="A32" s="5" t="s">
        <v>2</v>
      </c>
      <c r="B32" s="13">
        <f>+[9]ACUEDUCTO!$B$32</f>
        <v>6332.29</v>
      </c>
      <c r="C32" s="19">
        <f>+[9]ACUEDUCTO!$C$32</f>
        <v>6332.29</v>
      </c>
      <c r="D32" s="26">
        <f>+[9]ACUEDUCTO!$D$32</f>
        <v>6332.29</v>
      </c>
      <c r="E32" s="13">
        <f>+[9]ALCANTARILLADO!$B$32</f>
        <v>3555.83</v>
      </c>
      <c r="F32" s="19">
        <f>+[9]ALCANTARILLADO!$C$32</f>
        <v>3555.83</v>
      </c>
      <c r="G32" s="23">
        <f>+[9]ALCANTARILLADO!$D$32</f>
        <v>3555.83</v>
      </c>
    </row>
    <row r="33" spans="1:150" s="6" customFormat="1" ht="15.95" customHeight="1" x14ac:dyDescent="0.25">
      <c r="A33" s="5" t="s">
        <v>11</v>
      </c>
      <c r="B33" s="13">
        <f>+[9]ACUEDUCTO!$B$33</f>
        <v>1549.62</v>
      </c>
      <c r="C33" s="19">
        <f>+[9]ACUEDUCTO!$C$33</f>
        <v>1549.62</v>
      </c>
      <c r="D33" s="26">
        <f>+[9]ACUEDUCTO!$D$33</f>
        <v>1549.62</v>
      </c>
      <c r="E33" s="13">
        <f>+[9]ALCANTARILLADO!$B$33</f>
        <v>1021.12</v>
      </c>
      <c r="F33" s="19">
        <f>+[9]ALCANTARILLADO!$C$33</f>
        <v>1021.12</v>
      </c>
      <c r="G33" s="23">
        <f>+[9]ALCANTARILLADO!$D$33</f>
        <v>1021.12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6" customFormat="1" ht="20.100000000000001" customHeight="1" x14ac:dyDescent="0.25">
      <c r="A34" s="10" t="s">
        <v>13</v>
      </c>
      <c r="B34" s="15"/>
      <c r="C34" s="20"/>
      <c r="D34" s="28"/>
      <c r="E34" s="15"/>
      <c r="F34" s="20"/>
      <c r="G34" s="24"/>
    </row>
    <row r="35" spans="1:150" s="6" customFormat="1" ht="15.95" customHeight="1" x14ac:dyDescent="0.25">
      <c r="A35" s="5" t="s">
        <v>2</v>
      </c>
      <c r="B35" s="13">
        <f>+[9]ACUEDUCTO!$B$35</f>
        <v>8231.9770000000008</v>
      </c>
      <c r="C35" s="19">
        <f>+[9]ACUEDUCTO!$C$35</f>
        <v>8231.9770000000008</v>
      </c>
      <c r="D35" s="26">
        <f>+[9]ACUEDUCTO!$D$35</f>
        <v>8231.9770000000008</v>
      </c>
      <c r="E35" s="13">
        <f>+[9]ALCANTARILLADO!$B$35</f>
        <v>4622.5789999999997</v>
      </c>
      <c r="F35" s="19">
        <f>+[9]ALCANTARILLADO!$C$35</f>
        <v>4622.5789999999997</v>
      </c>
      <c r="G35" s="23">
        <f>+[9]ALCANTARILLADO!$D$35</f>
        <v>4622.5789999999997</v>
      </c>
    </row>
    <row r="36" spans="1:150" s="6" customFormat="1" ht="15.95" customHeight="1" thickBot="1" x14ac:dyDescent="0.3">
      <c r="A36" s="11" t="s">
        <v>11</v>
      </c>
      <c r="B36" s="18">
        <f>+[9]ACUEDUCTO!$B$36</f>
        <v>2014.5059999999999</v>
      </c>
      <c r="C36" s="21">
        <f>+[9]ACUEDUCTO!$C$36</f>
        <v>2014.5059999999999</v>
      </c>
      <c r="D36" s="29">
        <f>+[9]ACUEDUCTO!$D$36</f>
        <v>2014.5059999999999</v>
      </c>
      <c r="E36" s="18">
        <f>+[9]ALCANTARILLADO!$B$36</f>
        <v>1327.4560000000001</v>
      </c>
      <c r="F36" s="21">
        <f>+[9]ALCANTARILLADO!$C$36</f>
        <v>1327.4560000000001</v>
      </c>
      <c r="G36" s="25">
        <f>+[9]ALCANTARILLADO!$D$36</f>
        <v>1327.4560000000001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ht="13.5" thickTop="1" x14ac:dyDescent="0.2">
      <c r="B37" s="3"/>
      <c r="E37" s="3"/>
    </row>
    <row r="39" spans="1:150" ht="15.75" x14ac:dyDescent="0.25">
      <c r="A39" s="12"/>
      <c r="B39" s="12"/>
      <c r="E39" s="12"/>
    </row>
    <row r="40" spans="1:150" ht="15.75" x14ac:dyDescent="0.25">
      <c r="A40" s="12"/>
      <c r="B40" s="12"/>
      <c r="E40" s="12"/>
    </row>
  </sheetData>
  <mergeCells count="6">
    <mergeCell ref="A1:G1"/>
    <mergeCell ref="A2:G2"/>
    <mergeCell ref="A3:G3"/>
    <mergeCell ref="A5:A6"/>
    <mergeCell ref="B5:D5"/>
    <mergeCell ref="E5:G5"/>
  </mergeCells>
  <printOptions horizontalCentered="1" verticalCentered="1"/>
  <pageMargins left="0" right="0" top="0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33</vt:i4>
      </vt:variant>
    </vt:vector>
  </HeadingPairs>
  <TitlesOfParts>
    <vt:vector size="66" baseType="lpstr">
      <vt:lpstr>Alcala</vt:lpstr>
      <vt:lpstr>Andalucia</vt:lpstr>
      <vt:lpstr>Ansermanuevo</vt:lpstr>
      <vt:lpstr>Argelia</vt:lpstr>
      <vt:lpstr>Bolivar</vt:lpstr>
      <vt:lpstr>Bugalagrande</vt:lpstr>
      <vt:lpstr>Caicedonia</vt:lpstr>
      <vt:lpstr>Candelaria</vt:lpstr>
      <vt:lpstr>Dagua</vt:lpstr>
      <vt:lpstr>El Aguila</vt:lpstr>
      <vt:lpstr>El Cairo</vt:lpstr>
      <vt:lpstr>El Cerrito</vt:lpstr>
      <vt:lpstr>El Dovio</vt:lpstr>
      <vt:lpstr>Florida</vt:lpstr>
      <vt:lpstr>Ginebra</vt:lpstr>
      <vt:lpstr>Guacari</vt:lpstr>
      <vt:lpstr>Jamundi</vt:lpstr>
      <vt:lpstr>La Cumbre</vt:lpstr>
      <vt:lpstr>La Union</vt:lpstr>
      <vt:lpstr>La Victoria</vt:lpstr>
      <vt:lpstr>Obando</vt:lpstr>
      <vt:lpstr>Pradera</vt:lpstr>
      <vt:lpstr>Restrepo</vt:lpstr>
      <vt:lpstr>Riofrio</vt:lpstr>
      <vt:lpstr>Roldanillo</vt:lpstr>
      <vt:lpstr>San Pedro</vt:lpstr>
      <vt:lpstr>Sevilla</vt:lpstr>
      <vt:lpstr>Toro</vt:lpstr>
      <vt:lpstr>Trujillo</vt:lpstr>
      <vt:lpstr>Ulloa</vt:lpstr>
      <vt:lpstr>Vijes</vt:lpstr>
      <vt:lpstr>Yotoco</vt:lpstr>
      <vt:lpstr>Zarzal</vt:lpstr>
      <vt:lpstr>Alcala!Títulos_a_imprimir</vt:lpstr>
      <vt:lpstr>Andalucia!Títulos_a_imprimir</vt:lpstr>
      <vt:lpstr>Ansermanuevo!Títulos_a_imprimir</vt:lpstr>
      <vt:lpstr>Argelia!Títulos_a_imprimir</vt:lpstr>
      <vt:lpstr>Bolivar!Títulos_a_imprimir</vt:lpstr>
      <vt:lpstr>Bugalagrande!Títulos_a_imprimir</vt:lpstr>
      <vt:lpstr>Caicedonia!Títulos_a_imprimir</vt:lpstr>
      <vt:lpstr>Candelaria!Títulos_a_imprimir</vt:lpstr>
      <vt:lpstr>Dagua!Títulos_a_imprimir</vt:lpstr>
      <vt:lpstr>'El Aguila'!Títulos_a_imprimir</vt:lpstr>
      <vt:lpstr>'El Cairo'!Títulos_a_imprimir</vt:lpstr>
      <vt:lpstr>'El Cerrito'!Títulos_a_imprimir</vt:lpstr>
      <vt:lpstr>'El Dovio'!Títulos_a_imprimir</vt:lpstr>
      <vt:lpstr>Florida!Títulos_a_imprimir</vt:lpstr>
      <vt:lpstr>Ginebra!Títulos_a_imprimir</vt:lpstr>
      <vt:lpstr>Guacari!Títulos_a_imprimir</vt:lpstr>
      <vt:lpstr>Jamundi!Títulos_a_imprimir</vt:lpstr>
      <vt:lpstr>'La Cumbre'!Títulos_a_imprimir</vt:lpstr>
      <vt:lpstr>'La Union'!Títulos_a_imprimir</vt:lpstr>
      <vt:lpstr>'La Victoria'!Títulos_a_imprimir</vt:lpstr>
      <vt:lpstr>Obando!Títulos_a_imprimir</vt:lpstr>
      <vt:lpstr>Pradera!Títulos_a_imprimir</vt:lpstr>
      <vt:lpstr>Restrepo!Títulos_a_imprimir</vt:lpstr>
      <vt:lpstr>Riofrio!Títulos_a_imprimir</vt:lpstr>
      <vt:lpstr>Roldanillo!Títulos_a_imprimir</vt:lpstr>
      <vt:lpstr>'San Pedro'!Títulos_a_imprimir</vt:lpstr>
      <vt:lpstr>Sevilla!Títulos_a_imprimir</vt:lpstr>
      <vt:lpstr>Toro!Títulos_a_imprimir</vt:lpstr>
      <vt:lpstr>Trujillo!Títulos_a_imprimir</vt:lpstr>
      <vt:lpstr>Ulloa!Títulos_a_imprimir</vt:lpstr>
      <vt:lpstr>Vijes!Títulos_a_imprimir</vt:lpstr>
      <vt:lpstr>Yotoco!Títulos_a_imprimir</vt:lpstr>
      <vt:lpstr>Zarzal!Títulos_a_imprimir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rmcaicedo</dc:creator>
  <cp:lastModifiedBy>ROSEMARY CAICEDO</cp:lastModifiedBy>
  <cp:lastPrinted>2021-02-05T16:03:30Z</cp:lastPrinted>
  <dcterms:created xsi:type="dcterms:W3CDTF">2007-01-25T14:46:20Z</dcterms:created>
  <dcterms:modified xsi:type="dcterms:W3CDTF">2021-07-30T19:11:57Z</dcterms:modified>
</cp:coreProperties>
</file>